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filterPrivacy="1" defaultThemeVersion="124226"/>
  <xr:revisionPtr revIDLastSave="0" documentId="8_{D2BBE29A-D413-4C4C-88B1-3B8EFE10008F}" xr6:coauthVersionLast="47" xr6:coauthVersionMax="47" xr10:uidLastSave="{00000000-0000-0000-0000-000000000000}"/>
  <bookViews>
    <workbookView xWindow="0" yWindow="460" windowWidth="25120" windowHeight="21220" xr2:uid="{00000000-000D-0000-FFFF-FFFF00000000}"/>
  </bookViews>
  <sheets>
    <sheet name="BD  Marché INTERIEUR BATI mod  " sheetId="2" r:id="rId1"/>
  </sheets>
  <definedNames>
    <definedName name="_xlnm.Print_Area" localSheetId="0">'BD  Marché INTERIEUR BATI mod  '!$A$1:$F$262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8" i="2" l="1"/>
  <c r="D74" i="2"/>
  <c r="D66" i="2"/>
  <c r="D65" i="2"/>
  <c r="D35" i="2"/>
  <c r="D29" i="2"/>
  <c r="D28" i="2"/>
  <c r="D21" i="2"/>
  <c r="D18" i="2"/>
  <c r="D11" i="2"/>
  <c r="F87" i="2" l="1"/>
  <c r="F56" i="2"/>
  <c r="F177" i="2"/>
  <c r="F47" i="2"/>
  <c r="F239" i="2"/>
  <c r="F62" i="2"/>
  <c r="F19" i="2"/>
  <c r="F38" i="2"/>
  <c r="E241" i="2" l="1"/>
  <c r="E242" i="2" l="1"/>
  <c r="E243" i="2" s="1"/>
</calcChain>
</file>

<file path=xl/sharedStrings.xml><?xml version="1.0" encoding="utf-8"?>
<sst xmlns="http://schemas.openxmlformats.org/spreadsheetml/2006/main" count="532" uniqueCount="354">
  <si>
    <t xml:space="preserve">          ROYAUME DU MAROC</t>
  </si>
  <si>
    <t>N°</t>
  </si>
  <si>
    <t>DESIGNATION DES OUVRAGES</t>
  </si>
  <si>
    <t>U</t>
  </si>
  <si>
    <t xml:space="preserve">PRIX </t>
  </si>
  <si>
    <t xml:space="preserve">MONTANT </t>
  </si>
  <si>
    <t>DOUBLE CLOISON EN BRIQUES CREUSES E  2 x 6 TROUS</t>
  </si>
  <si>
    <t xml:space="preserve">CLOISON EN BRIQUES CREUSES DE 6 TROUS </t>
  </si>
  <si>
    <t xml:space="preserve">ENDUITS EXTERIEURS AU MORTIER BATARD </t>
  </si>
  <si>
    <t xml:space="preserve">ENDUITS INTERIEURS AU MORTIER DE CIMENT SUR MURS ET PLAFONDS </t>
  </si>
  <si>
    <t xml:space="preserve">PAILLASSES EN BETON ARME </t>
  </si>
  <si>
    <t xml:space="preserve">RENFORMIS EN BETON </t>
  </si>
  <si>
    <t>m3</t>
  </si>
  <si>
    <t>Kg</t>
  </si>
  <si>
    <t xml:space="preserve">MARCHE EN MARBRE ET CONTRE MARCHE EN ZELLIJ BELDI Y/C PLINTHE EN ZELIG BELDI </t>
  </si>
  <si>
    <t>ml</t>
  </si>
  <si>
    <t xml:space="preserve">REVETEMENT MURAL EN CARREAUX DE GRES CERAME </t>
  </si>
  <si>
    <t xml:space="preserve">REETEMENT EN ZELIG BELDI </t>
  </si>
  <si>
    <t xml:space="preserve">TABLETTE PAILLASSE EN MARBRE LOCAL Y/C PLINTHE </t>
  </si>
  <si>
    <t>PLINTHE EN MARBRE LOCAL</t>
  </si>
  <si>
    <t>HABILLAGE DE PAREMENT EXTERIEUR PAR PLAQUETTES EN PIERRE NATURELLE OU RECONSTITUEE</t>
  </si>
  <si>
    <t xml:space="preserve">REVETEMENT DU SOL EN CARREAUX GRES CERAME </t>
  </si>
  <si>
    <t>PLINTHE EN CARREAUX GRES CERAME DE 7 CM</t>
  </si>
  <si>
    <t>REVETEMENT DU SOL EN CARREAUX GRES CERAME ANTIDERAPPANT</t>
  </si>
  <si>
    <t>REVETEMENT MURAL EN FAIENCE</t>
  </si>
  <si>
    <t xml:space="preserve">FRISE MURALE EN ZELLIGE TRADITIONNEL EMAILLE H=20cm </t>
  </si>
  <si>
    <t>MARCHES EN PIERRE NATURELLE ET CONTRE MARCHE EN ZELLIGE ARTISANAL EMAILLE</t>
  </si>
  <si>
    <t>REVETEMENT DU SOL EN BEJMAT Y/C FRISE</t>
  </si>
  <si>
    <t xml:space="preserve">REVETEMENT DU SOL EN GRANITO POLI BLANC OU TEINTE </t>
  </si>
  <si>
    <t xml:space="preserve">PLINTHE ET BORDURE EN GRANITO POLI BLANC OU TEINTE </t>
  </si>
  <si>
    <t>FAUX PLAFOND EN BA13 Y/C JOINT CREUX ET FENTE</t>
  </si>
  <si>
    <t>FAUX PLAFOND EN STAFF LISSE Y/C JOINT CREUX ET FENTE</t>
  </si>
  <si>
    <t>TRAITEMENT ACCOUSTIQUE DES MURS ET PLAFONDS</t>
  </si>
  <si>
    <t>-</t>
  </si>
  <si>
    <t>TRAPPE DE VISITE DE FAUX PLAFOND</t>
  </si>
  <si>
    <t xml:space="preserve"> </t>
  </si>
  <si>
    <t>M²</t>
  </si>
  <si>
    <t>PEINTURE EXTERIEURE SUR FACADE</t>
  </si>
  <si>
    <t>PEINTURE SUR MENUISERIE BOIS</t>
  </si>
  <si>
    <t xml:space="preserve">PEINTURE EXTERIEUR EPOXY </t>
  </si>
  <si>
    <t xml:space="preserve">VERNIS SUR BOIS </t>
  </si>
  <si>
    <t xml:space="preserve">MAT PORTE DRAPEAU </t>
  </si>
  <si>
    <t>ENSEIGNE ET PANCARTES SIGNALETIQUES</t>
  </si>
  <si>
    <t>TOTAL - H-ÉQUIPEMENTS  &amp; SIGNALÉTIQUES</t>
  </si>
  <si>
    <t>TOTAL H.T</t>
  </si>
  <si>
    <t>TRAVAUX DE DECAPAGE ET DEPOSE DU REVETEMENT</t>
  </si>
  <si>
    <t>1 - GROS ŒUVRE</t>
  </si>
  <si>
    <t>1.1</t>
  </si>
  <si>
    <t>1.2</t>
  </si>
  <si>
    <t>1.3</t>
  </si>
  <si>
    <t>1.4</t>
  </si>
  <si>
    <t>1.5</t>
  </si>
  <si>
    <t>1.6</t>
  </si>
  <si>
    <t>1.7</t>
  </si>
  <si>
    <t>1.8</t>
  </si>
  <si>
    <t xml:space="preserve">               TOTAL -1 - GROS ŒUVRE</t>
  </si>
  <si>
    <t xml:space="preserve"> 2- REVÊTEMENTS DES SOLS ET MURS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</si>
  <si>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</si>
  <si>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</si>
  <si>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</si>
  <si>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</si>
  <si>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</si>
  <si>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</si>
  <si>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</si>
  <si>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</si>
  <si>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</si>
  <si>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</si>
  <si>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</si>
  <si>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</si>
  <si>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</si>
  <si>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</si>
  <si>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</si>
  <si>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</si>
  <si>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</si>
  <si>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 xml:space="preserve">                  TOTAL - 2 - REVETEMENTS DES SOLS ET MURS</t>
  </si>
  <si>
    <t>3-FAUX PLAFOND ET ISOLATION ACOUSTIQUE</t>
  </si>
  <si>
    <t>3.1</t>
  </si>
  <si>
    <t>3.2</t>
  </si>
  <si>
    <t>3.3</t>
  </si>
  <si>
    <t>3.4</t>
  </si>
  <si>
    <t>3.5</t>
  </si>
  <si>
    <t>TOTAL - 3 -FAUX PLAFOND ET ISOLATION ACOUSTIQUE</t>
  </si>
  <si>
    <t xml:space="preserve"> 4 - PEINTURE </t>
  </si>
  <si>
    <t>4.1</t>
  </si>
  <si>
    <t>4.2</t>
  </si>
  <si>
    <t>4.3</t>
  </si>
  <si>
    <t>4.4</t>
  </si>
  <si>
    <t>4.5</t>
  </si>
  <si>
    <t>4.6</t>
  </si>
  <si>
    <t>4.7</t>
  </si>
  <si>
    <t>5-ÉQUIPEMENTS  &amp; SIGNALÉTIQUES</t>
  </si>
  <si>
    <t>5.1</t>
  </si>
  <si>
    <t>5.2</t>
  </si>
  <si>
    <t xml:space="preserve">TRAVAUX COMPLEMENTAIRES MENUISERIE EN BOIS </t>
  </si>
  <si>
    <t>PLACARDS EN BOIS ISOPLANE</t>
  </si>
  <si>
    <t>PLACARDS SOUS PAILLASSES</t>
  </si>
  <si>
    <t xml:space="preserve">HABILLAGE COMPTOIR OU ESTRADE EN BOIS  </t>
  </si>
  <si>
    <t>PLINTHE EN BOIS SAPIN ROUGE TEINTE</t>
  </si>
  <si>
    <t>PLACAGE DU MUR EN BOIS MDF ZEBRANO Y COMPRIS BANDE EN INOX</t>
  </si>
  <si>
    <t xml:space="preserve">FOURNITURE ET POSE DES FENETRES  ET CHASSIS EN ALUMINIUM COMPLET </t>
  </si>
  <si>
    <t>STORES VENITIENS</t>
  </si>
  <si>
    <t xml:space="preserve">PORTES EN ALUMINIUM A 1 VANTAIL  ET  A 2 VANTAUX </t>
  </si>
  <si>
    <t>MAIN COURANTE  EN ACIER GALVANISE</t>
  </si>
  <si>
    <t>GARDE CORPS EN INOX</t>
  </si>
  <si>
    <t>GRILLE DE DEFENSE METALLIQUE EN ACIER GALVANISE GM1</t>
  </si>
  <si>
    <t>PORTE METALLIQUE DECORATIVE</t>
  </si>
  <si>
    <t xml:space="preserve">PORTAIL DECORATIF EN FERRONNERIE METALLIQUE GRILLAGE </t>
  </si>
  <si>
    <t xml:space="preserve">PORTAIL DECORATIF EN FERRONNERIE METALLIQUE GRILLAGE AUTOMATIQUE AVEC MOTEUR HYDRAULIQUE </t>
  </si>
  <si>
    <t xml:space="preserve">REPARATION ET MISE EN SERVICE DE CIRCUIT D'ELECTRICITE </t>
  </si>
  <si>
    <t>FF</t>
  </si>
  <si>
    <t>Liaison équipotentielle</t>
  </si>
  <si>
    <t>Ens</t>
  </si>
  <si>
    <t>Coffrets de distribution</t>
  </si>
  <si>
    <t>ML</t>
  </si>
  <si>
    <t xml:space="preserve">CHEMINEMENT DES CABLES ET RESEAUX DE CONDUITS </t>
  </si>
  <si>
    <t>Petit appareillage</t>
  </si>
  <si>
    <t xml:space="preserve">LUSTRERIE </t>
  </si>
  <si>
    <t>Précablage informatique et téléphonique</t>
  </si>
  <si>
    <t>E</t>
  </si>
  <si>
    <t>Détection incendie</t>
  </si>
  <si>
    <t>Sonorisation</t>
  </si>
  <si>
    <t xml:space="preserve">PLOMBERIE SANITAIRE </t>
  </si>
  <si>
    <t>BRANCHEMENT EAU POTABLE AU RESEAU EXISTANT</t>
  </si>
  <si>
    <t>TUBE  POLYEPROPYLENE PPR PN20</t>
  </si>
  <si>
    <t>ROBINET D'ISOLEMENT</t>
  </si>
  <si>
    <t>CHAUFFE EAU ÉLECTRIQUE 50L</t>
  </si>
  <si>
    <t>APPAREILS SANITAIRES</t>
  </si>
  <si>
    <t>ACCESSOIRES</t>
  </si>
  <si>
    <t>CHUTES ET COLLECTEURS TUBE EN PVC:</t>
  </si>
  <si>
    <t>SIPHON DE SOL EN INOX 200*200 et 100*100</t>
  </si>
  <si>
    <t>PROTECTION CONTRE INCENDIE</t>
  </si>
  <si>
    <t>EXTINCTEURS PORTATIFS</t>
  </si>
  <si>
    <t>POSTE DE ROBINET ARME D'INCENDIE DN25</t>
  </si>
  <si>
    <t>RESEAU EN ACIER GALVANISE</t>
  </si>
  <si>
    <t xml:space="preserve">POTEAU INCENDIE </t>
  </si>
  <si>
    <t>CLIMATISATION VENTILATION ET DESENFUMAGE</t>
  </si>
  <si>
    <t>CLIMATISEUR INVERTER TYPE GAINABLE   PF=8.5 Kw</t>
  </si>
  <si>
    <t xml:space="preserve">CLIMATISEUR INVERTER TYPE CASSETTE  </t>
  </si>
  <si>
    <t xml:space="preserve">GAINES PRE-ISOLEES AVEC PROTECTION ALUMINIUM  POUR USAGE INTERIEUR </t>
  </si>
  <si>
    <t>DIFFUSEUR PLAFONNIER SOUFFLAGE ET REPRISE</t>
  </si>
  <si>
    <t xml:space="preserve">VENTILATEUR DE GAINE  </t>
  </si>
  <si>
    <t xml:space="preserve">BOUCHE VMC auto reglable 30/60m3/h </t>
  </si>
  <si>
    <t>GRILLE D'EXTRACTION AUTO REGLABLE</t>
  </si>
  <si>
    <t>GAINES CIRCULAIRES EN TÔLE D’ACIER SPIRALE</t>
  </si>
  <si>
    <t>COFFRETS ÉLECTRIQUE ET CÂBLAGES DU LOT  CLIMATISATION-VENTILATION</t>
  </si>
  <si>
    <t>Réparation et mise en service du reseau intérieur PPR ,RIA et évacuation</t>
  </si>
  <si>
    <t xml:space="preserve"> TOTAL -4 - PEINTURE </t>
  </si>
  <si>
    <t xml:space="preserve">6-MENUISERIE BOIS -ALUMINUM -METALLIQUE 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</si>
  <si>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</si>
  <si>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</si>
  <si>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</si>
  <si>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</si>
  <si>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</si>
  <si>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</si>
  <si>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</si>
  <si>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</si>
  <si>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 xml:space="preserve">6.1- MENUISERIE BOIS </t>
  </si>
  <si>
    <t xml:space="preserve"> 6.2 - MENUISERIE ALUMINUM </t>
  </si>
  <si>
    <t xml:space="preserve">DEPOSE DES FENETRES EXISTANTS </t>
  </si>
  <si>
    <t>6.2.1</t>
  </si>
  <si>
    <t>6.2.2</t>
  </si>
  <si>
    <t>6.2.3</t>
  </si>
  <si>
    <t>6.2.4</t>
  </si>
  <si>
    <t>6.2.5</t>
  </si>
  <si>
    <t>6.3- Menuiserie métallique</t>
  </si>
  <si>
    <t>6.3.1</t>
  </si>
  <si>
    <t>6.3.2</t>
  </si>
  <si>
    <t>6.3.3</t>
  </si>
  <si>
    <t>6.3.4</t>
  </si>
  <si>
    <t>6.3.5</t>
  </si>
  <si>
    <t>6.3.6</t>
  </si>
  <si>
    <t>6.3.7</t>
  </si>
  <si>
    <t>7- ELECTRICITE - LUSTRERIE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</si>
  <si>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</si>
  <si>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</si>
  <si>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</si>
  <si>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</si>
  <si>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</si>
  <si>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</si>
  <si>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</si>
  <si>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</si>
  <si>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</si>
  <si>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</si>
  <si>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</si>
  <si>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</si>
  <si>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</si>
  <si>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PLOMBERIE SANITAIRES -PCI-CLIMATISATION -VENTILATION -DESENFUMAGE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</si>
  <si>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</si>
  <si>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</si>
  <si>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</si>
  <si>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</si>
  <si>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</si>
  <si>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</si>
  <si>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</si>
  <si>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</si>
  <si>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</si>
  <si>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</si>
  <si>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</si>
  <si>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</si>
  <si>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</si>
  <si>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</si>
  <si>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</si>
  <si>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</si>
  <si>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</si>
  <si>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</si>
  <si>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</si>
  <si>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</si>
  <si>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</si>
  <si>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</si>
  <si>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</si>
  <si>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 xml:space="preserve">Quantité marché d'Achèvement </t>
  </si>
  <si>
    <t xml:space="preserve">   UNIVERSITÉ ABDELMALEK ESSAADI</t>
  </si>
  <si>
    <t xml:space="preserve">                  PRÉSIDENCE</t>
  </si>
  <si>
    <t>8.11-a/ - DN40</t>
  </si>
  <si>
    <t>8.11-b/ - DN50</t>
  </si>
  <si>
    <t>8.9-b/  Extincteur CO2 - 5kg</t>
  </si>
  <si>
    <t>8.9-a/  Extincteur à eau pulvérisée de 6 litres</t>
  </si>
  <si>
    <t xml:space="preserve">8.5-a/ FOURNITURE ET POSE DE QUEUE  DE CARPE  ET ROBINET DE PUISAGE DE WC </t>
  </si>
  <si>
    <t>8.5-b/  W-C A L'ANGLAISE</t>
  </si>
  <si>
    <t>8.5-c/  W-C A L'ANGLAISE POUR PMR</t>
  </si>
  <si>
    <t>8.5-d/  LAVABO A VASQUE ENCASTRE</t>
  </si>
  <si>
    <t>8.5-e/  EVIER EN ACIER INOXYDABLE A 2 BACS</t>
  </si>
  <si>
    <t>8.5-f/  EVIER TIMBRE POUR LABORATOIRE</t>
  </si>
  <si>
    <t>8.6-a/ MIROIR DE LAVABO</t>
  </si>
  <si>
    <t>8.6-b/ PORTE PAPIER HYGIENIQUE</t>
  </si>
  <si>
    <t>8.6-c/ DISTRIBUTEUR SAVON LIQUIDE</t>
  </si>
  <si>
    <t>8.6-d/ DISTRIBUTEUR PAPIER ESSUIE MAINS</t>
  </si>
  <si>
    <t>8.6-e/ PORTE SERVIETTES</t>
  </si>
  <si>
    <t>8.7-a/ PVC Ø 40/50</t>
  </si>
  <si>
    <t>8.7-b/ PVC Ø 75</t>
  </si>
  <si>
    <t>8.7-c/ PVC Ø 100/110</t>
  </si>
  <si>
    <t>8.7-d/ PVC Ø 200</t>
  </si>
  <si>
    <t>8.2-a/ PPR PN20 ɸ20</t>
  </si>
  <si>
    <t>8.2-b/ PPR PN20 ɸ25</t>
  </si>
  <si>
    <t>8.2-c/ PPR PN20 ɸ32</t>
  </si>
  <si>
    <t>8.3-a/ DN 50/63</t>
  </si>
  <si>
    <t>8.3-b/ DN 20/25</t>
  </si>
  <si>
    <t>8.3-c/ DN 32/40</t>
  </si>
  <si>
    <t>7.11-a/  Coffret informatique 9 unités 19''</t>
  </si>
  <si>
    <t>7.11-b/  Panneau de brassage 24 ports catégorie 6</t>
  </si>
  <si>
    <t xml:space="preserve">7.11-c/  Tiroir optique 6 ports  </t>
  </si>
  <si>
    <t>7.11-d/  Câble fibre optique de 6 brins</t>
  </si>
  <si>
    <t xml:space="preserve">7.11-e/ Câble torsadé 4 paires catégorie 6 </t>
  </si>
  <si>
    <t>7.11-f/  Prise RJ45 catégorie 6 </t>
  </si>
  <si>
    <t>7.11-g/  Réseau de conduits</t>
  </si>
  <si>
    <t>7.12-a/  Centrale de détection incendie adressable</t>
  </si>
  <si>
    <t>7.12-b/  Détecteur optique de fumée  adressable</t>
  </si>
  <si>
    <t>7.12-c/  Déclencheur manuel  adressable</t>
  </si>
  <si>
    <t xml:space="preserve">7.12-d/  Diffuseur Sonore et lumineux </t>
  </si>
  <si>
    <t>7.12-e/  commande des ouvertures des facades (pour désenfumage)</t>
  </si>
  <si>
    <t>7.12-f/  Câblage du système et mise en service</t>
  </si>
  <si>
    <t>7.13-a/ Support pour videoprojecteur</t>
  </si>
  <si>
    <t xml:space="preserve">7.13-b/  switch hdmi 3in x 1out </t>
  </si>
  <si>
    <t>7.13-c/  cable hdmi 20m</t>
  </si>
  <si>
    <t>7.13-d/ cable hdmi 3m</t>
  </si>
  <si>
    <t>7.13-e/ rack de rangement 9''</t>
  </si>
  <si>
    <t>7.13-f/ table de mixage</t>
  </si>
  <si>
    <t>7.13-g/ amplificateur avec selecteur de source</t>
  </si>
  <si>
    <t>7.13-h/micro baladeur</t>
  </si>
  <si>
    <t>7.13-i/ micro sur table</t>
  </si>
  <si>
    <t>7.13-j/Enceinte encastrée</t>
  </si>
  <si>
    <t>7.13-k/ câble haut-parleur</t>
  </si>
  <si>
    <t>7.13-l/cable micro</t>
  </si>
  <si>
    <t>7.13-m/ Câblage du système et mise en service</t>
  </si>
  <si>
    <t>7.3-a/ Coffret de branchement en façade</t>
  </si>
  <si>
    <t>7.3-b/ Boite de coupure</t>
  </si>
  <si>
    <t>7.4-a/ TE-AMPH1</t>
  </si>
  <si>
    <t>7.4-b/ TE-AMPH2</t>
  </si>
  <si>
    <t>7.4-c/ TE-biblotheque</t>
  </si>
  <si>
    <t>7.4-d/ TE-laboratoire</t>
  </si>
  <si>
    <t xml:space="preserve">7.4-e/ TE-Administration </t>
  </si>
  <si>
    <t xml:space="preserve">7.4-f/ TE-ENSEIGNANT   </t>
  </si>
  <si>
    <t xml:space="preserve">7.4-g/ TE-BUVETTE ET MOSQUE </t>
  </si>
  <si>
    <t>7.5-a/ Câble de 4G120 mm²</t>
  </si>
  <si>
    <t>7.5-b/  Câble de 5G25mm²</t>
  </si>
  <si>
    <t>7.5-c/ Câble de 5G16mm²</t>
  </si>
  <si>
    <t>7.5-d/ Câble de 5G10mm²</t>
  </si>
  <si>
    <t>7.5-e/ Câble de 5G2.5mm²</t>
  </si>
  <si>
    <t>7.5-f/ Câble de 3G4 mm²</t>
  </si>
  <si>
    <t>7.5-g/ Câble de 3G2.5 mm²</t>
  </si>
  <si>
    <t>7.5-h/ Câble de 3G1.5 mm²</t>
  </si>
  <si>
    <t>7.6-a/ Chemin de câbles 95x63</t>
  </si>
  <si>
    <t>7.6-b/ Chemin de câbles 65x33</t>
  </si>
  <si>
    <t xml:space="preserve">7.6-c/ Tranchée et buse pour l’alimentation principale </t>
  </si>
  <si>
    <t>7.7-a/ Foyer lumineux principal</t>
  </si>
  <si>
    <t>7.7-b/  Foyer lumineux supplémentaire</t>
  </si>
  <si>
    <t>7.7-d/ Foyer de prise supplémentaire</t>
  </si>
  <si>
    <t xml:space="preserve">7.8-c / Prise de courant 16A P+N+T, 1er CHOIX </t>
  </si>
  <si>
    <t xml:space="preserve">7.8-d/ Prise de courant 20A P+N+T, 1er CHOIX </t>
  </si>
  <si>
    <t xml:space="preserve">7.8-e/ Prise de courant 32A P+N+T, 1er CHOIX </t>
  </si>
  <si>
    <t xml:space="preserve">7.8-f/ Sortie de fil, 1er CHOIX </t>
  </si>
  <si>
    <t xml:space="preserve">7.8-g/ Double Prises HDMI 1er CHOIX avec câble de liaison </t>
  </si>
  <si>
    <t xml:space="preserve">7.8-a/ Interrupteur simple allumage, 1er CHOIX </t>
  </si>
  <si>
    <t xml:space="preserve">7.8-b/ Bouton poussoir lumineux, 1er CHOIX </t>
  </si>
  <si>
    <t>7.9-a/ Panel Led encastrable 120x30 - 29W 1er choix</t>
  </si>
  <si>
    <t>7.9-b/ Luminaire Led Etanche 120x30 1er choix</t>
  </si>
  <si>
    <t>7.9-c/ Luminaire à réflecteur asymétrique équipé de tube Led 1er choix</t>
  </si>
  <si>
    <t>7.9-e/ Pannel LED 60x60 - 42W 1er choix</t>
  </si>
  <si>
    <t>7.9-g/ Spot Led étanche 9W/12V 1er choix</t>
  </si>
  <si>
    <t>7.9-h/ Projecteur Led 31W 1er choix</t>
  </si>
  <si>
    <t>7.9-i/ Projecteur Led 86W 1er choix</t>
  </si>
  <si>
    <t>7.9-j/ SPOT AU SOL LED ETANCHE 1er choix</t>
  </si>
  <si>
    <t>7.9-k/ Mât 5m équipé de luminaire Led 41W, 3311 Visconti 12 - 1er choix</t>
  </si>
  <si>
    <t>7.9-l/ Mât 3m équipé de luminaire Led 13w, 1570 Clima - LED  1er choix</t>
  </si>
  <si>
    <t xml:space="preserve">7.9-m/ Borne extérieure LED 1.1m - 9W, 1798 Faro 4 LED - type haut 1er choix
</t>
  </si>
  <si>
    <t xml:space="preserve">7.10-a/  Bloc autonome de sécurité Led 45 lumens -1heure y compris câble de raccordement 4x1,5mm²  1er CHOIX </t>
  </si>
  <si>
    <t xml:space="preserve">7.10-b/  Bloc autonome  de sécurité Led 400 lumens -1heure y compris câble de raccordement 4x1,5mm²  1er CHOIX </t>
  </si>
  <si>
    <t>3.3.a) TRAITEMENT ACCOUSTIQUE DES MURS</t>
  </si>
  <si>
    <t>3.3.b) TRAITEMENT ACCOUSTIQUE DES PLAFONDS</t>
  </si>
  <si>
    <t>5.2.a/   PANNEAU D'IDENTIFICATION DE LA FACULTE Y/C LOGO</t>
  </si>
  <si>
    <t>5.2.b / PLAQUES D'IDENTIFICATION DES LOCAUX</t>
  </si>
  <si>
    <t xml:space="preserve">TVA  20% </t>
  </si>
  <si>
    <t xml:space="preserve">TOTAL TTC </t>
  </si>
  <si>
    <t xml:space="preserve">TOTAL -6- MENUISERIE BOIS -ALUMINUM -METALLIQUE </t>
  </si>
  <si>
    <t>TOTAL -7-  ELECTRICITE - LUSTRERIE</t>
  </si>
  <si>
    <t>TOTAL -8-  PLOMBERIE SANITAIRES -PCI-CLIMATISATION -VENTILATION -DESENFUMAGE</t>
  </si>
  <si>
    <t xml:space="preserve">DRESSE PAR : BET OBTEL s.a.r.l </t>
  </si>
  <si>
    <t>TETOUAN   LE : …………………………………</t>
  </si>
  <si>
    <t xml:space="preserve"> FOURNITURE ET POSE  DES PORTES EN BOIS  A UN VENTAILS OU          A 2 VANTAUX </t>
  </si>
  <si>
    <t>8.13- a/ BTU 12000</t>
  </si>
  <si>
    <t>8.13-b/ BTU 18000</t>
  </si>
  <si>
    <t>8.13.c/ BTU 24000</t>
  </si>
  <si>
    <t>8.15-a/CASSETTE  PF=5.0 Kw</t>
  </si>
  <si>
    <t>8.15-b/CASSETTE  PF=2.5 Kw</t>
  </si>
  <si>
    <t>8.21-a/  Ø 100</t>
  </si>
  <si>
    <t>8.21- b/ Ø 125</t>
  </si>
  <si>
    <t>8.21-c/  Ø 160</t>
  </si>
  <si>
    <t>RAYONNAGE EN BOIS SAPIN ROUGE Y/C ETAGERS ,H=2,00 m</t>
  </si>
  <si>
    <t>MUR RIDEAU CAPOT SERREUR</t>
  </si>
  <si>
    <t>GRILLE  DE DEFENSE METALLIQUE EN ACIER GALVANISE  GM2</t>
  </si>
  <si>
    <t>Tableaux électriques</t>
  </si>
  <si>
    <t>7.4-h/ TE-Préau</t>
  </si>
  <si>
    <t xml:space="preserve">Cables électriaues U 1000  RVFV EN CUIVRE </t>
  </si>
  <si>
    <t>7.7-c/ Foyer de prise principal</t>
  </si>
  <si>
    <t xml:space="preserve"> BETON ARME  POUR TOUT OUVRAGE</t>
  </si>
  <si>
    <t xml:space="preserve"> ARMATURES POUR BETON ARME  </t>
  </si>
  <si>
    <t>TRAVAUX DE PONCAGE ET FINITION  DU GRANITO POLI</t>
  </si>
  <si>
    <t>FAUX PLAFOND  MODULAIRE 60x60 PERFOREE</t>
  </si>
  <si>
    <t>PEINTURE VYNILIQUE SUR MURS INTERIEURS ET PLAFONDS</t>
  </si>
  <si>
    <t xml:space="preserve">PEINTURE VINYLIQUE SUR MURS INTERIEURET PLAFOND  couche de finition  </t>
  </si>
  <si>
    <t>PEINTURE LAQUEE SUR FERRONNERIE</t>
  </si>
  <si>
    <t xml:space="preserve">7.6-d/ Réseau extérieur en tube Annelé diamètre 50 y compris tranchée </t>
  </si>
  <si>
    <t xml:space="preserve">FOYERS LUMINEUX ET DE PRISE  DE COURANT </t>
  </si>
  <si>
    <t>7.9-d/ Applique murale LED 18W Hublot 1er choix</t>
  </si>
  <si>
    <t>7.9-f/ Spot rond  LED 25W PANNEL LED RO 1er choix</t>
  </si>
  <si>
    <t>Eclairage de sécurité</t>
  </si>
  <si>
    <t>7.10-c/ Dispositif de commande des blocs autonomes d'éclairage de sécurité (telecommande )</t>
  </si>
  <si>
    <t>8.6-f/  PORTE HABIT EN ALUMINUM</t>
  </si>
  <si>
    <t xml:space="preserve">F, POSE DE CLIMATISEUR SPLIT SYSTÈME Y/C RACCORDEMENT </t>
  </si>
  <si>
    <t xml:space="preserve">BORDEREAU DES PRIX -DETAIL ESTIMATIF </t>
  </si>
  <si>
    <t xml:space="preserve">ARRETE LE MONTANT DU BORDEREAU  A LA SOMME TTC : </t>
  </si>
  <si>
    <t>//………………………………………………………………………………………………………………………………………….</t>
  </si>
  <si>
    <t>01,07,2022</t>
  </si>
  <si>
    <t xml:space="preserve">LOT N°1 : TRAVAUX D'ACHEVEMENT DE LA  FACULTE KSAR KBIR -1ère TRANCHE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</si>
</sst>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b/>
      <sz val="12"/>
      <color rgb="FF0000CC"/>
      <name val="Arial"/>
      <family val="2"/>
    </font>
    <font>
      <b/>
      <u/>
      <sz val="16"/>
      <color theme="1"/>
      <name val="Calibri"/>
      <family val="2"/>
      <scheme val="minor"/>
    </font>
    <font>
      <b/>
      <u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/>
    <xf numFmtId="164" fontId="5" fillId="0" borderId="3" xfId="3" applyFont="1" applyFill="1" applyBorder="1" applyAlignment="1">
      <alignment horizontal="center" vertical="center"/>
    </xf>
    <xf numFmtId="164" fontId="5" fillId="0" borderId="3" xfId="3" applyFont="1" applyFill="1" applyBorder="1" applyAlignment="1">
      <alignment horizontal="left" vertical="center" wrapText="1"/>
    </xf>
    <xf numFmtId="164" fontId="5" fillId="2" borderId="3" xfId="3" applyFont="1" applyFill="1" applyBorder="1" applyAlignment="1">
      <alignment horizontal="left" vertical="center" wrapText="1"/>
    </xf>
    <xf numFmtId="164" fontId="5" fillId="2" borderId="3" xfId="3" applyFont="1" applyFill="1" applyBorder="1" applyAlignment="1">
      <alignment horizontal="center" vertical="center"/>
    </xf>
    <xf numFmtId="164" fontId="5" fillId="5" borderId="3" xfId="3" applyFont="1" applyFill="1" applyBorder="1" applyAlignment="1">
      <alignment horizontal="center" vertical="center"/>
    </xf>
    <xf numFmtId="164" fontId="5" fillId="5" borderId="3" xfId="3" applyFont="1" applyFill="1" applyBorder="1" applyAlignment="1">
      <alignment horizontal="left" vertical="center" wrapText="1"/>
    </xf>
    <xf numFmtId="0" fontId="5" fillId="0" borderId="3" xfId="2" applyFont="1" applyBorder="1" applyAlignment="1">
      <alignment horizontal="center"/>
    </xf>
    <xf numFmtId="164" fontId="5" fillId="2" borderId="6" xfId="3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/>
    </xf>
    <xf numFmtId="164" fontId="5" fillId="0" borderId="4" xfId="3" applyFont="1" applyFill="1" applyBorder="1" applyAlignment="1">
      <alignment horizontal="center" vertical="center"/>
    </xf>
    <xf numFmtId="164" fontId="5" fillId="0" borderId="5" xfId="3" applyFont="1" applyFill="1" applyBorder="1" applyAlignment="1">
      <alignment horizontal="left" vertical="center" wrapText="1"/>
    </xf>
    <xf numFmtId="164" fontId="6" fillId="6" borderId="3" xfId="3" applyFont="1" applyFill="1" applyBorder="1" applyAlignment="1">
      <alignment horizontal="left" vertical="center" wrapText="1"/>
    </xf>
    <xf numFmtId="164" fontId="5" fillId="7" borderId="3" xfId="3" applyFont="1" applyFill="1" applyBorder="1" applyAlignment="1">
      <alignment horizontal="left" vertical="center" wrapText="1"/>
    </xf>
    <xf numFmtId="164" fontId="14" fillId="0" borderId="3" xfId="3" applyFont="1" applyFill="1" applyBorder="1" applyAlignment="1">
      <alignment horizontal="left" vertical="center" wrapText="1"/>
    </xf>
    <xf numFmtId="164" fontId="14" fillId="2" borderId="3" xfId="3" applyFont="1" applyFill="1" applyBorder="1" applyAlignment="1">
      <alignment horizontal="left" vertical="center" wrapText="1"/>
    </xf>
    <xf numFmtId="164" fontId="5" fillId="0" borderId="7" xfId="3" applyFont="1" applyFill="1" applyBorder="1" applyAlignment="1">
      <alignment horizontal="left" vertical="center" wrapText="1"/>
    </xf>
    <xf numFmtId="164" fontId="5" fillId="0" borderId="6" xfId="3" applyFont="1" applyFill="1" applyBorder="1" applyAlignment="1">
      <alignment horizontal="center" vertical="center"/>
    </xf>
    <xf numFmtId="164" fontId="5" fillId="7" borderId="1" xfId="3" applyFont="1" applyFill="1" applyBorder="1" applyAlignment="1">
      <alignment horizontal="left" vertical="center" wrapText="1"/>
    </xf>
    <xf numFmtId="164" fontId="5" fillId="0" borderId="1" xfId="3" applyFont="1" applyFill="1" applyBorder="1" applyAlignment="1">
      <alignment horizontal="center" vertical="center"/>
    </xf>
    <xf numFmtId="0" fontId="0" fillId="2" borderId="0" xfId="0" applyFill="1"/>
    <xf numFmtId="164" fontId="5" fillId="2" borderId="4" xfId="3" applyFont="1" applyFill="1" applyBorder="1" applyAlignment="1">
      <alignment horizontal="center" vertical="center"/>
    </xf>
    <xf numFmtId="164" fontId="5" fillId="2" borderId="1" xfId="3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/>
    </xf>
    <xf numFmtId="0" fontId="13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7" fillId="0" borderId="0" xfId="0" applyFont="1"/>
    <xf numFmtId="0" fontId="13" fillId="0" borderId="0" xfId="0" applyFont="1"/>
    <xf numFmtId="164" fontId="6" fillId="3" borderId="5" xfId="3" applyFont="1" applyFill="1" applyBorder="1" applyAlignment="1">
      <alignment horizontal="left" vertical="center" wrapText="1"/>
    </xf>
    <xf numFmtId="165" fontId="5" fillId="2" borderId="3" xfId="1" applyFont="1" applyFill="1" applyBorder="1" applyAlignment="1">
      <alignment horizontal="center"/>
    </xf>
    <xf numFmtId="165" fontId="5" fillId="0" borderId="3" xfId="1" applyFont="1" applyBorder="1" applyAlignment="1">
      <alignment horizontal="center"/>
    </xf>
    <xf numFmtId="165" fontId="5" fillId="2" borderId="3" xfId="1" applyFont="1" applyFill="1" applyBorder="1" applyAlignment="1">
      <alignment horizontal="center" vertical="center"/>
    </xf>
    <xf numFmtId="165" fontId="5" fillId="0" borderId="3" xfId="1" applyFont="1" applyBorder="1" applyAlignment="1">
      <alignment horizontal="center" vertical="center"/>
    </xf>
    <xf numFmtId="165" fontId="5" fillId="0" borderId="3" xfId="1" applyFont="1" applyFill="1" applyBorder="1" applyAlignment="1">
      <alignment horizontal="center"/>
    </xf>
    <xf numFmtId="0" fontId="17" fillId="0" borderId="3" xfId="0" applyFont="1" applyBorder="1"/>
    <xf numFmtId="0" fontId="17" fillId="0" borderId="0" xfId="0" applyFont="1" applyBorder="1"/>
    <xf numFmtId="0" fontId="13" fillId="0" borderId="0" xfId="0" applyFont="1" applyBorder="1"/>
    <xf numFmtId="0" fontId="13" fillId="0" borderId="4" xfId="0" applyFont="1" applyBorder="1"/>
    <xf numFmtId="0" fontId="13" fillId="0" borderId="6" xfId="0" applyFont="1" applyBorder="1"/>
    <xf numFmtId="0" fontId="5" fillId="2" borderId="3" xfId="0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2" fontId="13" fillId="0" borderId="1" xfId="0" applyNumberFormat="1" applyFont="1" applyBorder="1"/>
    <xf numFmtId="0" fontId="5" fillId="0" borderId="0" xfId="0" applyFont="1"/>
    <xf numFmtId="0" fontId="5" fillId="0" borderId="6" xfId="0" applyFont="1" applyBorder="1"/>
    <xf numFmtId="0" fontId="5" fillId="0" borderId="3" xfId="0" applyFont="1" applyBorder="1"/>
    <xf numFmtId="0" fontId="5" fillId="0" borderId="4" xfId="2" applyFont="1" applyBorder="1" applyAlignment="1">
      <alignment horizontal="center"/>
    </xf>
    <xf numFmtId="0" fontId="14" fillId="0" borderId="3" xfId="0" applyFont="1" applyBorder="1"/>
    <xf numFmtId="2" fontId="5" fillId="0" borderId="3" xfId="0" applyNumberFormat="1" applyFont="1" applyBorder="1" applyAlignment="1">
      <alignment horizontal="center"/>
    </xf>
    <xf numFmtId="2" fontId="5" fillId="2" borderId="3" xfId="2" applyNumberFormat="1" applyFont="1" applyFill="1" applyBorder="1" applyAlignment="1">
      <alignment horizontal="center"/>
    </xf>
    <xf numFmtId="2" fontId="5" fillId="0" borderId="3" xfId="2" applyNumberFormat="1" applyFont="1" applyBorder="1" applyAlignment="1">
      <alignment horizontal="center"/>
    </xf>
    <xf numFmtId="165" fontId="14" fillId="2" borderId="0" xfId="1" applyFont="1" applyFill="1"/>
    <xf numFmtId="165" fontId="14" fillId="0" borderId="0" xfId="1" applyFont="1"/>
    <xf numFmtId="2" fontId="5" fillId="0" borderId="4" xfId="2" applyNumberFormat="1" applyFont="1" applyBorder="1" applyAlignment="1">
      <alignment horizontal="center"/>
    </xf>
    <xf numFmtId="165" fontId="5" fillId="2" borderId="3" xfId="1" applyFont="1" applyFill="1" applyBorder="1" applyAlignment="1">
      <alignment vertical="center"/>
    </xf>
    <xf numFmtId="2" fontId="14" fillId="2" borderId="3" xfId="0" applyNumberFormat="1" applyFont="1" applyFill="1" applyBorder="1" applyAlignment="1">
      <alignment horizontal="center" vertical="center"/>
    </xf>
    <xf numFmtId="0" fontId="14" fillId="0" borderId="3" xfId="2" applyFont="1" applyBorder="1" applyAlignment="1">
      <alignment horizontal="center"/>
    </xf>
    <xf numFmtId="2" fontId="14" fillId="2" borderId="3" xfId="0" applyNumberFormat="1" applyFont="1" applyFill="1" applyBorder="1" applyAlignment="1">
      <alignment horizontal="center"/>
    </xf>
    <xf numFmtId="2" fontId="14" fillId="2" borderId="3" xfId="2" applyNumberFormat="1" applyFont="1" applyFill="1" applyBorder="1" applyAlignment="1">
      <alignment horizontal="center"/>
    </xf>
    <xf numFmtId="2" fontId="14" fillId="0" borderId="3" xfId="0" applyNumberFormat="1" applyFont="1" applyBorder="1" applyAlignment="1">
      <alignment horizontal="center" vertical="center"/>
    </xf>
    <xf numFmtId="2" fontId="14" fillId="0" borderId="3" xfId="2" applyNumberFormat="1" applyFont="1" applyBorder="1" applyAlignment="1">
      <alignment horizontal="center"/>
    </xf>
    <xf numFmtId="2" fontId="14" fillId="0" borderId="3" xfId="2" applyNumberFormat="1" applyFont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/>
    </xf>
    <xf numFmtId="2" fontId="13" fillId="0" borderId="3" xfId="0" applyNumberFormat="1" applyFont="1" applyBorder="1"/>
    <xf numFmtId="2" fontId="5" fillId="0" borderId="3" xfId="2" applyNumberFormat="1" applyFont="1" applyBorder="1" applyAlignment="1">
      <alignment horizontal="center" vertical="center"/>
    </xf>
    <xf numFmtId="2" fontId="5" fillId="0" borderId="1" xfId="2" applyNumberFormat="1" applyFont="1" applyBorder="1" applyAlignment="1">
      <alignment horizontal="center"/>
    </xf>
    <xf numFmtId="2" fontId="5" fillId="2" borderId="3" xfId="2" applyNumberFormat="1" applyFont="1" applyFill="1" applyBorder="1" applyAlignment="1">
      <alignment horizontal="center" vertical="center"/>
    </xf>
    <xf numFmtId="0" fontId="0" fillId="0" borderId="21" xfId="0" applyBorder="1"/>
    <xf numFmtId="0" fontId="5" fillId="0" borderId="0" xfId="0" applyFont="1" applyBorder="1"/>
    <xf numFmtId="165" fontId="14" fillId="0" borderId="22" xfId="1" applyFont="1" applyBorder="1"/>
    <xf numFmtId="164" fontId="5" fillId="0" borderId="1" xfId="3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64" fontId="15" fillId="8" borderId="9" xfId="3" applyFont="1" applyFill="1" applyBorder="1" applyAlignment="1">
      <alignment horizontal="center" vertical="center"/>
    </xf>
    <xf numFmtId="164" fontId="5" fillId="7" borderId="11" xfId="3" applyFont="1" applyFill="1" applyBorder="1" applyAlignment="1">
      <alignment horizontal="left" vertical="center" wrapText="1"/>
    </xf>
    <xf numFmtId="164" fontId="5" fillId="0" borderId="11" xfId="3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2" applyFont="1" applyBorder="1" applyAlignment="1">
      <alignment horizontal="center"/>
    </xf>
    <xf numFmtId="165" fontId="14" fillId="2" borderId="13" xfId="1" applyFont="1" applyFill="1" applyBorder="1"/>
    <xf numFmtId="164" fontId="5" fillId="2" borderId="23" xfId="3" applyFont="1" applyFill="1" applyBorder="1" applyAlignment="1">
      <alignment horizontal="center" vertical="center"/>
    </xf>
    <xf numFmtId="165" fontId="14" fillId="2" borderId="15" xfId="1" applyFont="1" applyFill="1" applyBorder="1"/>
    <xf numFmtId="164" fontId="5" fillId="2" borderId="24" xfId="3" applyFont="1" applyFill="1" applyBorder="1" applyAlignment="1">
      <alignment horizontal="center" vertical="center"/>
    </xf>
    <xf numFmtId="164" fontId="5" fillId="0" borderId="18" xfId="3" applyFont="1" applyFill="1" applyBorder="1" applyAlignment="1">
      <alignment horizontal="left" vertical="center" wrapText="1"/>
    </xf>
    <xf numFmtId="164" fontId="5" fillId="2" borderId="18" xfId="3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2" fontId="5" fillId="2" borderId="18" xfId="2" applyNumberFormat="1" applyFont="1" applyFill="1" applyBorder="1" applyAlignment="1">
      <alignment horizontal="center" vertical="center"/>
    </xf>
    <xf numFmtId="165" fontId="14" fillId="2" borderId="20" xfId="1" applyFont="1" applyFill="1" applyBorder="1"/>
    <xf numFmtId="166" fontId="5" fillId="2" borderId="25" xfId="3" applyNumberFormat="1" applyFont="1" applyFill="1" applyBorder="1" applyAlignment="1">
      <alignment horizontal="center" vertical="center"/>
    </xf>
    <xf numFmtId="164" fontId="5" fillId="3" borderId="11" xfId="3" applyFont="1" applyFill="1" applyBorder="1" applyAlignment="1">
      <alignment horizontal="left" vertical="center" wrapText="1"/>
    </xf>
    <xf numFmtId="0" fontId="13" fillId="0" borderId="11" xfId="0" applyFont="1" applyBorder="1"/>
    <xf numFmtId="0" fontId="5" fillId="0" borderId="11" xfId="0" applyFont="1" applyBorder="1"/>
    <xf numFmtId="165" fontId="14" fillId="2" borderId="26" xfId="1" applyFont="1" applyFill="1" applyBorder="1"/>
    <xf numFmtId="165" fontId="14" fillId="2" borderId="27" xfId="1" applyFont="1" applyFill="1" applyBorder="1"/>
    <xf numFmtId="164" fontId="15" fillId="8" borderId="28" xfId="3" applyFont="1" applyFill="1" applyBorder="1" applyAlignment="1">
      <alignment horizontal="center" vertical="center"/>
    </xf>
    <xf numFmtId="164" fontId="5" fillId="0" borderId="18" xfId="3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2" fontId="5" fillId="0" borderId="18" xfId="2" applyNumberFormat="1" applyFont="1" applyBorder="1" applyAlignment="1">
      <alignment horizontal="center"/>
    </xf>
    <xf numFmtId="164" fontId="5" fillId="2" borderId="25" xfId="3" applyFont="1" applyFill="1" applyBorder="1" applyAlignment="1">
      <alignment horizontal="center" vertical="center"/>
    </xf>
    <xf numFmtId="164" fontId="5" fillId="2" borderId="11" xfId="3" applyFont="1" applyFill="1" applyBorder="1" applyAlignment="1">
      <alignment horizontal="center" vertical="center"/>
    </xf>
    <xf numFmtId="0" fontId="13" fillId="2" borderId="11" xfId="0" applyFont="1" applyFill="1" applyBorder="1"/>
    <xf numFmtId="164" fontId="14" fillId="2" borderId="23" xfId="3" applyFont="1" applyFill="1" applyBorder="1" applyAlignment="1">
      <alignment horizontal="center" vertical="center"/>
    </xf>
    <xf numFmtId="165" fontId="14" fillId="2" borderId="15" xfId="1" applyFont="1" applyFill="1" applyBorder="1" applyAlignment="1">
      <alignment vertical="center"/>
    </xf>
    <xf numFmtId="165" fontId="14" fillId="2" borderId="27" xfId="1" applyFont="1" applyFill="1" applyBorder="1" applyAlignment="1">
      <alignment vertical="center"/>
    </xf>
    <xf numFmtId="164" fontId="5" fillId="2" borderId="14" xfId="3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5" fontId="5" fillId="2" borderId="15" xfId="1" applyFont="1" applyFill="1" applyBorder="1"/>
    <xf numFmtId="1" fontId="5" fillId="0" borderId="18" xfId="0" applyNumberFormat="1" applyFont="1" applyBorder="1" applyAlignment="1">
      <alignment horizontal="center" vertical="center"/>
    </xf>
    <xf numFmtId="164" fontId="5" fillId="2" borderId="32" xfId="3" applyFont="1" applyFill="1" applyBorder="1" applyAlignment="1">
      <alignment vertical="center"/>
    </xf>
    <xf numFmtId="164" fontId="5" fillId="2" borderId="11" xfId="3" applyFont="1" applyFill="1" applyBorder="1" applyAlignment="1">
      <alignment vertical="center"/>
    </xf>
    <xf numFmtId="164" fontId="5" fillId="2" borderId="33" xfId="3" applyFont="1" applyFill="1" applyBorder="1" applyAlignment="1">
      <alignment vertical="center"/>
    </xf>
    <xf numFmtId="164" fontId="5" fillId="0" borderId="23" xfId="3" applyFont="1" applyFill="1" applyBorder="1" applyAlignment="1">
      <alignment horizontal="center" vertical="center"/>
    </xf>
    <xf numFmtId="164" fontId="5" fillId="0" borderId="14" xfId="3" applyFont="1" applyFill="1" applyBorder="1" applyAlignment="1">
      <alignment horizontal="center" vertical="center"/>
    </xf>
    <xf numFmtId="164" fontId="11" fillId="2" borderId="23" xfId="3" applyFont="1" applyFill="1" applyBorder="1" applyAlignment="1">
      <alignment horizontal="center" vertical="center"/>
    </xf>
    <xf numFmtId="164" fontId="5" fillId="0" borderId="24" xfId="3" applyFont="1" applyFill="1" applyBorder="1" applyAlignment="1">
      <alignment horizontal="center" vertical="center"/>
    </xf>
    <xf numFmtId="2" fontId="14" fillId="0" borderId="18" xfId="0" applyNumberFormat="1" applyFont="1" applyBorder="1" applyAlignment="1">
      <alignment horizontal="center" vertical="center"/>
    </xf>
    <xf numFmtId="2" fontId="14" fillId="0" borderId="18" xfId="2" applyNumberFormat="1" applyFont="1" applyBorder="1" applyAlignment="1">
      <alignment horizontal="center" vertical="center"/>
    </xf>
    <xf numFmtId="165" fontId="14" fillId="2" borderId="20" xfId="1" applyFont="1" applyFill="1" applyBorder="1" applyAlignment="1">
      <alignment horizontal="center" vertical="center"/>
    </xf>
    <xf numFmtId="164" fontId="6" fillId="2" borderId="33" xfId="3" applyFont="1" applyFill="1" applyBorder="1" applyAlignment="1">
      <alignment vertical="center"/>
    </xf>
    <xf numFmtId="164" fontId="5" fillId="2" borderId="34" xfId="3" applyFont="1" applyFill="1" applyBorder="1" applyAlignment="1">
      <alignment horizontal="center" vertical="center"/>
    </xf>
    <xf numFmtId="164" fontId="5" fillId="5" borderId="23" xfId="3" applyFont="1" applyFill="1" applyBorder="1" applyAlignment="1">
      <alignment horizontal="center" vertical="center"/>
    </xf>
    <xf numFmtId="164" fontId="5" fillId="2" borderId="35" xfId="3" applyFont="1" applyFill="1" applyBorder="1" applyAlignment="1">
      <alignment horizontal="center" vertical="center"/>
    </xf>
    <xf numFmtId="165" fontId="5" fillId="2" borderId="1" xfId="1" applyFont="1" applyFill="1" applyBorder="1" applyAlignment="1">
      <alignment horizontal="center" vertical="center"/>
    </xf>
    <xf numFmtId="2" fontId="5" fillId="2" borderId="1" xfId="2" applyNumberFormat="1" applyFont="1" applyFill="1" applyBorder="1" applyAlignment="1">
      <alignment horizontal="center"/>
    </xf>
    <xf numFmtId="164" fontId="5" fillId="2" borderId="40" xfId="3" applyFont="1" applyFill="1" applyBorder="1" applyAlignment="1">
      <alignment vertical="center"/>
    </xf>
    <xf numFmtId="0" fontId="13" fillId="2" borderId="40" xfId="0" applyFont="1" applyFill="1" applyBorder="1"/>
    <xf numFmtId="0" fontId="5" fillId="0" borderId="40" xfId="0" applyFont="1" applyBorder="1"/>
    <xf numFmtId="165" fontId="14" fillId="2" borderId="41" xfId="1" applyFont="1" applyFill="1" applyBorder="1"/>
    <xf numFmtId="164" fontId="5" fillId="2" borderId="1" xfId="3" applyFont="1" applyFill="1" applyBorder="1" applyAlignment="1">
      <alignment horizontal="left" vertical="center" wrapText="1"/>
    </xf>
    <xf numFmtId="165" fontId="5" fillId="2" borderId="1" xfId="1" applyFont="1" applyFill="1" applyBorder="1" applyAlignment="1">
      <alignment horizontal="center"/>
    </xf>
    <xf numFmtId="165" fontId="13" fillId="0" borderId="4" xfId="1" applyFont="1" applyBorder="1"/>
    <xf numFmtId="0" fontId="5" fillId="0" borderId="4" xfId="0" applyFont="1" applyBorder="1"/>
    <xf numFmtId="165" fontId="14" fillId="2" borderId="42" xfId="1" applyFont="1" applyFill="1" applyBorder="1"/>
    <xf numFmtId="164" fontId="5" fillId="4" borderId="43" xfId="3" applyFont="1" applyFill="1" applyBorder="1" applyAlignment="1">
      <alignment vertical="center"/>
    </xf>
    <xf numFmtId="165" fontId="13" fillId="2" borderId="40" xfId="1" applyFont="1" applyFill="1" applyBorder="1"/>
    <xf numFmtId="0" fontId="5" fillId="0" borderId="44" xfId="0" applyFont="1" applyBorder="1"/>
    <xf numFmtId="165" fontId="14" fillId="2" borderId="8" xfId="1" applyFont="1" applyFill="1" applyBorder="1"/>
    <xf numFmtId="164" fontId="5" fillId="3" borderId="5" xfId="3" applyFont="1" applyFill="1" applyBorder="1" applyAlignment="1">
      <alignment horizontal="left" vertical="center" wrapText="1"/>
    </xf>
    <xf numFmtId="165" fontId="13" fillId="0" borderId="40" xfId="1" applyFont="1" applyFill="1" applyBorder="1"/>
    <xf numFmtId="164" fontId="5" fillId="2" borderId="37" xfId="3" applyFont="1" applyFill="1" applyBorder="1" applyAlignment="1">
      <alignment vertical="center"/>
    </xf>
    <xf numFmtId="164" fontId="5" fillId="2" borderId="5" xfId="3" applyFont="1" applyFill="1" applyBorder="1" applyAlignment="1">
      <alignment horizontal="left" vertical="center" wrapText="1"/>
    </xf>
    <xf numFmtId="165" fontId="5" fillId="2" borderId="4" xfId="1" applyFont="1" applyFill="1" applyBorder="1" applyAlignment="1">
      <alignment horizontal="center"/>
    </xf>
    <xf numFmtId="164" fontId="5" fillId="0" borderId="45" xfId="3" applyFont="1" applyFill="1" applyBorder="1" applyAlignment="1">
      <alignment vertical="center"/>
    </xf>
    <xf numFmtId="165" fontId="14" fillId="2" borderId="46" xfId="1" applyFont="1" applyFill="1" applyBorder="1"/>
    <xf numFmtId="0" fontId="13" fillId="2" borderId="12" xfId="0" applyFont="1" applyFill="1" applyBorder="1"/>
    <xf numFmtId="165" fontId="5" fillId="2" borderId="6" xfId="1" applyFont="1" applyFill="1" applyBorder="1" applyAlignment="1">
      <alignment horizontal="center" vertical="center"/>
    </xf>
    <xf numFmtId="164" fontId="5" fillId="0" borderId="44" xfId="3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64" fontId="5" fillId="2" borderId="39" xfId="3" applyFont="1" applyFill="1" applyBorder="1" applyAlignment="1">
      <alignment horizontal="center" vertical="center"/>
    </xf>
    <xf numFmtId="164" fontId="5" fillId="2" borderId="40" xfId="3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2" fontId="5" fillId="2" borderId="44" xfId="2" applyNumberFormat="1" applyFont="1" applyFill="1" applyBorder="1" applyAlignment="1">
      <alignment horizontal="center" vertical="center"/>
    </xf>
    <xf numFmtId="165" fontId="18" fillId="2" borderId="41" xfId="1" applyFont="1" applyFill="1" applyBorder="1"/>
    <xf numFmtId="165" fontId="18" fillId="2" borderId="8" xfId="1" applyFont="1" applyFill="1" applyBorder="1"/>
    <xf numFmtId="165" fontId="18" fillId="2" borderId="42" xfId="1" applyFont="1" applyFill="1" applyBorder="1"/>
    <xf numFmtId="0" fontId="0" fillId="0" borderId="22" xfId="0" applyBorder="1"/>
    <xf numFmtId="0" fontId="12" fillId="0" borderId="0" xfId="0" applyFont="1"/>
    <xf numFmtId="0" fontId="7" fillId="0" borderId="0" xfId="0" applyFont="1"/>
    <xf numFmtId="1" fontId="14" fillId="2" borderId="3" xfId="0" applyNumberFormat="1" applyFont="1" applyFill="1" applyBorder="1" applyAlignment="1">
      <alignment horizontal="center" vertical="center"/>
    </xf>
    <xf numFmtId="2" fontId="5" fillId="2" borderId="1" xfId="2" applyNumberFormat="1" applyFont="1" applyFill="1" applyBorder="1" applyAlignment="1">
      <alignment horizontal="center" vertical="center"/>
    </xf>
    <xf numFmtId="165" fontId="5" fillId="2" borderId="27" xfId="1" applyFont="1" applyFill="1" applyBorder="1" applyAlignment="1">
      <alignment vertical="center"/>
    </xf>
    <xf numFmtId="165" fontId="5" fillId="2" borderId="15" xfId="1" applyFont="1" applyFill="1" applyBorder="1" applyAlignment="1">
      <alignment vertical="center"/>
    </xf>
    <xf numFmtId="165" fontId="5" fillId="2" borderId="26" xfId="1" applyFont="1" applyFill="1" applyBorder="1" applyAlignment="1">
      <alignment vertical="center"/>
    </xf>
    <xf numFmtId="164" fontId="5" fillId="9" borderId="43" xfId="3" applyFont="1" applyFill="1" applyBorder="1" applyAlignment="1">
      <alignment vertical="center"/>
    </xf>
    <xf numFmtId="164" fontId="5" fillId="9" borderId="39" xfId="3" applyFont="1" applyFill="1" applyBorder="1" applyAlignment="1">
      <alignment vertical="center"/>
    </xf>
    <xf numFmtId="164" fontId="5" fillId="10" borderId="6" xfId="3" applyFont="1" applyFill="1" applyBorder="1" applyAlignment="1">
      <alignment horizontal="left" vertical="center" wrapText="1"/>
    </xf>
    <xf numFmtId="164" fontId="6" fillId="10" borderId="6" xfId="3" applyFont="1" applyFill="1" applyBorder="1" applyAlignment="1">
      <alignment horizontal="left" vertical="center" wrapText="1"/>
    </xf>
    <xf numFmtId="164" fontId="16" fillId="10" borderId="11" xfId="3" applyFont="1" applyFill="1" applyBorder="1" applyAlignment="1">
      <alignment horizontal="left" vertical="center" wrapText="1"/>
    </xf>
    <xf numFmtId="164" fontId="5" fillId="10" borderId="11" xfId="3" applyFont="1" applyFill="1" applyBorder="1" applyAlignment="1">
      <alignment horizontal="left" vertical="center" wrapText="1"/>
    </xf>
    <xf numFmtId="0" fontId="5" fillId="0" borderId="3" xfId="2" applyFont="1" applyBorder="1" applyAlignment="1">
      <alignment vertical="center"/>
    </xf>
    <xf numFmtId="164" fontId="6" fillId="2" borderId="2" xfId="3" applyFont="1" applyFill="1" applyBorder="1" applyAlignment="1">
      <alignment horizontal="left" vertical="center" wrapText="1"/>
    </xf>
    <xf numFmtId="165" fontId="10" fillId="0" borderId="21" xfId="1" applyFont="1" applyFill="1" applyBorder="1" applyAlignment="1">
      <alignment horizontal="center" vertical="center"/>
    </xf>
    <xf numFmtId="165" fontId="20" fillId="2" borderId="0" xfId="1" applyFont="1" applyFill="1"/>
    <xf numFmtId="2" fontId="5" fillId="2" borderId="3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13" fillId="2" borderId="3" xfId="0" applyFont="1" applyFill="1" applyBorder="1" applyAlignment="1">
      <alignment horizontal="center" vertical="center"/>
    </xf>
    <xf numFmtId="0" fontId="5" fillId="9" borderId="9" xfId="2" applyFont="1" applyFill="1" applyBorder="1" applyAlignment="1">
      <alignment horizontal="center" vertical="center"/>
    </xf>
    <xf numFmtId="0" fontId="5" fillId="9" borderId="14" xfId="2" applyFont="1" applyFill="1" applyBorder="1" applyAlignment="1">
      <alignment horizontal="center" vertical="center"/>
    </xf>
    <xf numFmtId="0" fontId="5" fillId="9" borderId="16" xfId="2" applyFont="1" applyFill="1" applyBorder="1" applyAlignment="1">
      <alignment horizontal="center" vertical="center"/>
    </xf>
    <xf numFmtId="0" fontId="5" fillId="9" borderId="10" xfId="2" applyFont="1" applyFill="1" applyBorder="1" applyAlignment="1">
      <alignment horizontal="center" vertical="center"/>
    </xf>
    <xf numFmtId="0" fontId="5" fillId="9" borderId="5" xfId="2" applyFont="1" applyFill="1" applyBorder="1" applyAlignment="1">
      <alignment horizontal="center" vertical="center"/>
    </xf>
    <xf numFmtId="0" fontId="5" fillId="9" borderId="17" xfId="2" applyFont="1" applyFill="1" applyBorder="1" applyAlignment="1">
      <alignment horizontal="center" vertical="center"/>
    </xf>
    <xf numFmtId="0" fontId="5" fillId="9" borderId="11" xfId="2" applyFont="1" applyFill="1" applyBorder="1" applyAlignment="1">
      <alignment horizontal="center" vertical="center"/>
    </xf>
    <xf numFmtId="0" fontId="5" fillId="9" borderId="3" xfId="2" applyFont="1" applyFill="1" applyBorder="1" applyAlignment="1">
      <alignment horizontal="center" vertical="center"/>
    </xf>
    <xf numFmtId="0" fontId="5" fillId="9" borderId="18" xfId="2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164" fontId="6" fillId="0" borderId="37" xfId="0" applyNumberFormat="1" applyFont="1" applyBorder="1" applyAlignment="1">
      <alignment horizontal="center" vertical="center"/>
    </xf>
    <xf numFmtId="165" fontId="5" fillId="9" borderId="13" xfId="1" applyFont="1" applyFill="1" applyBorder="1" applyAlignment="1">
      <alignment horizontal="center" vertical="center" wrapText="1"/>
    </xf>
    <xf numFmtId="165" fontId="5" fillId="9" borderId="15" xfId="1" applyFont="1" applyFill="1" applyBorder="1" applyAlignment="1">
      <alignment horizontal="center" vertical="center" wrapText="1"/>
    </xf>
    <xf numFmtId="165" fontId="5" fillId="9" borderId="20" xfId="1" applyFont="1" applyFill="1" applyBorder="1" applyAlignment="1">
      <alignment horizontal="center" vertical="center" wrapText="1"/>
    </xf>
    <xf numFmtId="164" fontId="5" fillId="2" borderId="29" xfId="3" applyFont="1" applyFill="1" applyBorder="1" applyAlignment="1">
      <alignment horizontal="center" vertical="center"/>
    </xf>
    <xf numFmtId="164" fontId="5" fillId="2" borderId="30" xfId="3" applyFont="1" applyFill="1" applyBorder="1" applyAlignment="1">
      <alignment horizontal="center" vertical="center"/>
    </xf>
    <xf numFmtId="164" fontId="5" fillId="2" borderId="31" xfId="3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64" fontId="6" fillId="0" borderId="32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64" fontId="6" fillId="0" borderId="33" xfId="0" applyNumberFormat="1" applyFont="1" applyBorder="1" applyAlignment="1">
      <alignment horizontal="center" vertical="center"/>
    </xf>
  </cellXfs>
  <cellStyles count="4">
    <cellStyle name="Milliers" xfId="1" builtinId="3"/>
    <cellStyle name="Millier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Medium9"/>
  <colors>
    <mruColors>
      <color rgb="FFFFCCFF"/>
      <color rgb="FFFF99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4"/>
  <sheetViews>
    <sheetView tabSelected="1" view="pageBreakPreview" zoomScale="73" zoomScaleNormal="85" zoomScaleSheetLayoutView="73" workbookViewId="0">
      <selection activeCell="J11" sqref="J11"/>
    </sheetView>
  </sheetViews>
  <sheetFormatPr baseColWidth="10" defaultColWidth="9.1640625" defaultRowHeight="16" x14ac:dyDescent="0.2"/>
  <cols>
    <col min="1" max="1" width="9.33203125" customWidth="1"/>
    <col min="2" max="2" width="78.1640625" customWidth="1"/>
    <col min="3" max="3" width="9.83203125" style="30" customWidth="1"/>
    <col min="4" max="4" width="17.1640625" style="31" customWidth="1"/>
    <col min="5" max="5" width="15" style="51" customWidth="1"/>
    <col min="6" max="6" width="20.1640625" style="60" customWidth="1"/>
  </cols>
  <sheetData>
    <row r="1" spans="1:7" x14ac:dyDescent="0.2">
      <c r="A1" s="197" t="s">
        <v>0</v>
      </c>
      <c r="B1" s="197"/>
      <c r="C1" s="39"/>
      <c r="D1" s="40"/>
      <c r="F1" s="59"/>
    </row>
    <row r="2" spans="1:7" x14ac:dyDescent="0.2">
      <c r="A2" s="197" t="s">
        <v>211</v>
      </c>
      <c r="B2" s="197"/>
      <c r="C2" s="39"/>
      <c r="D2" s="40"/>
      <c r="F2" s="59"/>
    </row>
    <row r="3" spans="1:7" x14ac:dyDescent="0.2">
      <c r="A3" s="197" t="s">
        <v>212</v>
      </c>
      <c r="B3" s="197"/>
      <c r="C3" s="39"/>
      <c r="D3" s="40"/>
      <c r="F3" s="59"/>
    </row>
    <row r="4" spans="1:7" ht="46.5" customHeight="1" x14ac:dyDescent="0.25">
      <c r="A4" s="1"/>
      <c r="B4" s="198" t="s">
        <v>353</v>
      </c>
      <c r="C4" s="198"/>
      <c r="D4" s="198"/>
      <c r="E4" s="198"/>
      <c r="F4" s="198"/>
      <c r="G4" s="11"/>
    </row>
    <row r="5" spans="1:7" ht="21" x14ac:dyDescent="0.25">
      <c r="A5" s="1"/>
      <c r="B5" s="199" t="s">
        <v>349</v>
      </c>
      <c r="C5" s="199"/>
      <c r="D5" s="199"/>
      <c r="E5" s="199"/>
      <c r="F5" s="199"/>
      <c r="G5" s="11"/>
    </row>
    <row r="6" spans="1:7" ht="17" thickBot="1" x14ac:dyDescent="0.25">
      <c r="A6" s="1"/>
      <c r="B6" s="1"/>
      <c r="C6" s="39"/>
      <c r="D6" s="40"/>
      <c r="F6" s="178" t="s">
        <v>352</v>
      </c>
    </row>
    <row r="7" spans="1:7" ht="15" customHeight="1" x14ac:dyDescent="0.2">
      <c r="A7" s="182" t="s">
        <v>1</v>
      </c>
      <c r="B7" s="185" t="s">
        <v>2</v>
      </c>
      <c r="C7" s="188" t="s">
        <v>3</v>
      </c>
      <c r="D7" s="191" t="s">
        <v>210</v>
      </c>
      <c r="E7" s="194" t="s">
        <v>4</v>
      </c>
      <c r="F7" s="203" t="s">
        <v>5</v>
      </c>
    </row>
    <row r="8" spans="1:7" ht="15" customHeight="1" x14ac:dyDescent="0.2">
      <c r="A8" s="183"/>
      <c r="B8" s="186"/>
      <c r="C8" s="189"/>
      <c r="D8" s="192"/>
      <c r="E8" s="195"/>
      <c r="F8" s="204"/>
    </row>
    <row r="9" spans="1:7" ht="22.5" customHeight="1" thickBot="1" x14ac:dyDescent="0.25">
      <c r="A9" s="184"/>
      <c r="B9" s="187"/>
      <c r="C9" s="190"/>
      <c r="D9" s="193"/>
      <c r="E9" s="196"/>
      <c r="F9" s="205"/>
    </row>
    <row r="10" spans="1:7" ht="24.75" customHeight="1" x14ac:dyDescent="0.2">
      <c r="A10" s="110"/>
      <c r="B10" s="176" t="s">
        <v>46</v>
      </c>
      <c r="C10" s="23"/>
      <c r="D10" s="41"/>
      <c r="E10" s="52"/>
      <c r="F10" s="99"/>
    </row>
    <row r="11" spans="1:7" ht="24.75" customHeight="1" x14ac:dyDescent="0.2">
      <c r="A11" s="117" t="s">
        <v>47</v>
      </c>
      <c r="B11" s="3" t="s">
        <v>6</v>
      </c>
      <c r="C11" s="2" t="s">
        <v>36</v>
      </c>
      <c r="D11" s="33">
        <f>50*2</f>
        <v>100</v>
      </c>
      <c r="E11" s="56"/>
      <c r="F11" s="87"/>
    </row>
    <row r="12" spans="1:7" ht="24.75" customHeight="1" x14ac:dyDescent="0.2">
      <c r="A12" s="117" t="s">
        <v>48</v>
      </c>
      <c r="B12" s="3" t="s">
        <v>7</v>
      </c>
      <c r="C12" s="2" t="s">
        <v>36</v>
      </c>
      <c r="D12" s="33">
        <v>300</v>
      </c>
      <c r="E12" s="56"/>
      <c r="F12" s="87"/>
    </row>
    <row r="13" spans="1:7" ht="24.75" customHeight="1" x14ac:dyDescent="0.2">
      <c r="A13" s="117" t="s">
        <v>49</v>
      </c>
      <c r="B13" s="3" t="s">
        <v>8</v>
      </c>
      <c r="C13" s="2" t="s">
        <v>36</v>
      </c>
      <c r="D13" s="33">
        <v>500</v>
      </c>
      <c r="E13" s="56"/>
      <c r="F13" s="87"/>
    </row>
    <row r="14" spans="1:7" ht="36.75" customHeight="1" x14ac:dyDescent="0.2">
      <c r="A14" s="117" t="s">
        <v>50</v>
      </c>
      <c r="B14" s="3" t="s">
        <v>9</v>
      </c>
      <c r="C14" s="2" t="s">
        <v>36</v>
      </c>
      <c r="D14" s="34">
        <v>1128</v>
      </c>
      <c r="E14" s="56"/>
      <c r="F14" s="87"/>
    </row>
    <row r="15" spans="1:7" ht="24.75" customHeight="1" x14ac:dyDescent="0.2">
      <c r="A15" s="117" t="s">
        <v>51</v>
      </c>
      <c r="B15" s="3" t="s">
        <v>10</v>
      </c>
      <c r="C15" s="2" t="s">
        <v>36</v>
      </c>
      <c r="D15" s="34">
        <v>88.5</v>
      </c>
      <c r="E15" s="56"/>
      <c r="F15" s="87"/>
    </row>
    <row r="16" spans="1:7" ht="24.75" customHeight="1" x14ac:dyDescent="0.2">
      <c r="A16" s="117" t="s">
        <v>52</v>
      </c>
      <c r="B16" s="3" t="s">
        <v>11</v>
      </c>
      <c r="C16" s="2" t="s">
        <v>36</v>
      </c>
      <c r="D16" s="33">
        <v>30</v>
      </c>
      <c r="E16" s="56"/>
      <c r="F16" s="87"/>
    </row>
    <row r="17" spans="1:6" ht="24.75" customHeight="1" x14ac:dyDescent="0.2">
      <c r="A17" s="117" t="s">
        <v>53</v>
      </c>
      <c r="B17" s="4" t="s">
        <v>334</v>
      </c>
      <c r="C17" s="5" t="s">
        <v>12</v>
      </c>
      <c r="D17" s="33">
        <v>10</v>
      </c>
      <c r="E17" s="57"/>
      <c r="F17" s="87"/>
    </row>
    <row r="18" spans="1:6" ht="24.75" customHeight="1" thickBot="1" x14ac:dyDescent="0.25">
      <c r="A18" s="117" t="s">
        <v>54</v>
      </c>
      <c r="B18" s="134" t="s">
        <v>335</v>
      </c>
      <c r="C18" s="24" t="s">
        <v>13</v>
      </c>
      <c r="D18" s="135">
        <f>D17*110</f>
        <v>1100</v>
      </c>
      <c r="E18" s="129"/>
      <c r="F18" s="98"/>
    </row>
    <row r="19" spans="1:6" ht="24.75" customHeight="1" thickBot="1" x14ac:dyDescent="0.25">
      <c r="A19" s="124" t="s">
        <v>55</v>
      </c>
      <c r="B19" s="169"/>
      <c r="C19" s="130"/>
      <c r="D19" s="140"/>
      <c r="E19" s="141"/>
      <c r="F19" s="158">
        <f>SUM(F11:F18)</f>
        <v>0</v>
      </c>
    </row>
    <row r="20" spans="1:6" ht="24.75" customHeight="1" x14ac:dyDescent="0.2">
      <c r="A20" s="125"/>
      <c r="B20" s="32" t="s">
        <v>56</v>
      </c>
      <c r="C20" s="23"/>
      <c r="D20" s="136"/>
      <c r="E20" s="137"/>
      <c r="F20" s="138"/>
    </row>
    <row r="21" spans="1:6" ht="34.5" customHeight="1" x14ac:dyDescent="0.2">
      <c r="A21" s="126" t="s">
        <v>57</v>
      </c>
      <c r="B21" s="7" t="s">
        <v>14</v>
      </c>
      <c r="C21" s="2" t="s">
        <v>113</v>
      </c>
      <c r="D21" s="34">
        <f>90</f>
        <v>90</v>
      </c>
      <c r="E21" s="58"/>
      <c r="F21" s="87"/>
    </row>
    <row r="22" spans="1:6" ht="24.75" customHeight="1" x14ac:dyDescent="0.2">
      <c r="A22" s="126" t="s">
        <v>58</v>
      </c>
      <c r="B22" s="7" t="s">
        <v>16</v>
      </c>
      <c r="C22" s="2" t="s">
        <v>36</v>
      </c>
      <c r="D22" s="34">
        <v>120</v>
      </c>
      <c r="E22" s="58"/>
      <c r="F22" s="87"/>
    </row>
    <row r="23" spans="1:6" ht="24.75" customHeight="1" x14ac:dyDescent="0.2">
      <c r="A23" s="126" t="s">
        <v>59</v>
      </c>
      <c r="B23" s="7" t="s">
        <v>17</v>
      </c>
      <c r="C23" s="2" t="s">
        <v>36</v>
      </c>
      <c r="D23" s="34">
        <v>20</v>
      </c>
      <c r="E23" s="58"/>
      <c r="F23" s="87"/>
    </row>
    <row r="24" spans="1:6" ht="24.75" customHeight="1" x14ac:dyDescent="0.2">
      <c r="A24" s="126" t="s">
        <v>60</v>
      </c>
      <c r="B24" s="7" t="s">
        <v>18</v>
      </c>
      <c r="C24" s="2" t="s">
        <v>36</v>
      </c>
      <c r="D24" s="34">
        <v>104</v>
      </c>
      <c r="E24" s="58"/>
      <c r="F24" s="87"/>
    </row>
    <row r="25" spans="1:6" ht="24.75" customHeight="1" x14ac:dyDescent="0.2">
      <c r="A25" s="126" t="s">
        <v>61</v>
      </c>
      <c r="B25" s="7" t="s">
        <v>19</v>
      </c>
      <c r="C25" s="2" t="s">
        <v>113</v>
      </c>
      <c r="D25" s="34">
        <v>65</v>
      </c>
      <c r="E25" s="58"/>
      <c r="F25" s="87"/>
    </row>
    <row r="26" spans="1:6" ht="33" customHeight="1" x14ac:dyDescent="0.2">
      <c r="A26" s="126" t="s">
        <v>62</v>
      </c>
      <c r="B26" s="7" t="s">
        <v>20</v>
      </c>
      <c r="C26" s="2" t="s">
        <v>36</v>
      </c>
      <c r="D26" s="33">
        <v>10</v>
      </c>
      <c r="E26" s="58"/>
      <c r="F26" s="87"/>
    </row>
    <row r="27" spans="1:6" ht="24.75" customHeight="1" x14ac:dyDescent="0.2">
      <c r="A27" s="126" t="s">
        <v>63</v>
      </c>
      <c r="B27" s="7" t="s">
        <v>21</v>
      </c>
      <c r="C27" s="2" t="s">
        <v>36</v>
      </c>
      <c r="D27" s="35">
        <v>50</v>
      </c>
      <c r="E27" s="58"/>
      <c r="F27" s="87"/>
    </row>
    <row r="28" spans="1:6" ht="24.75" customHeight="1" x14ac:dyDescent="0.2">
      <c r="A28" s="126" t="s">
        <v>64</v>
      </c>
      <c r="B28" s="7" t="s">
        <v>22</v>
      </c>
      <c r="C28" s="2" t="s">
        <v>113</v>
      </c>
      <c r="D28" s="35">
        <f>38+50</f>
        <v>88</v>
      </c>
      <c r="E28" s="58"/>
      <c r="F28" s="87"/>
    </row>
    <row r="29" spans="1:6" ht="33.75" customHeight="1" x14ac:dyDescent="0.2">
      <c r="A29" s="126" t="s">
        <v>65</v>
      </c>
      <c r="B29" s="7" t="s">
        <v>23</v>
      </c>
      <c r="C29" s="2" t="s">
        <v>36</v>
      </c>
      <c r="D29" s="36">
        <f>38+50</f>
        <v>88</v>
      </c>
      <c r="E29" s="58"/>
      <c r="F29" s="87"/>
    </row>
    <row r="30" spans="1:6" ht="24.75" customHeight="1" x14ac:dyDescent="0.2">
      <c r="A30" s="126" t="s">
        <v>66</v>
      </c>
      <c r="B30" s="7" t="s">
        <v>24</v>
      </c>
      <c r="C30" s="2" t="s">
        <v>36</v>
      </c>
      <c r="D30" s="36">
        <v>60.5</v>
      </c>
      <c r="E30" s="58"/>
      <c r="F30" s="87"/>
    </row>
    <row r="31" spans="1:6" ht="24.75" customHeight="1" x14ac:dyDescent="0.2">
      <c r="A31" s="126" t="s">
        <v>67</v>
      </c>
      <c r="B31" s="7" t="s">
        <v>25</v>
      </c>
      <c r="C31" s="2" t="s">
        <v>113</v>
      </c>
      <c r="D31" s="35">
        <v>15</v>
      </c>
      <c r="E31" s="58"/>
      <c r="F31" s="87"/>
    </row>
    <row r="32" spans="1:6" ht="35.25" customHeight="1" x14ac:dyDescent="0.2">
      <c r="A32" s="126" t="s">
        <v>68</v>
      </c>
      <c r="B32" s="3" t="s">
        <v>26</v>
      </c>
      <c r="C32" s="2" t="s">
        <v>113</v>
      </c>
      <c r="D32" s="36">
        <v>90</v>
      </c>
      <c r="E32" s="58"/>
      <c r="F32" s="87"/>
    </row>
    <row r="33" spans="1:6" ht="24.75" customHeight="1" x14ac:dyDescent="0.2">
      <c r="A33" s="126" t="s">
        <v>69</v>
      </c>
      <c r="B33" s="3" t="s">
        <v>27</v>
      </c>
      <c r="C33" s="2" t="s">
        <v>36</v>
      </c>
      <c r="D33" s="36">
        <v>70</v>
      </c>
      <c r="E33" s="58"/>
      <c r="F33" s="87"/>
    </row>
    <row r="34" spans="1:6" ht="24.75" customHeight="1" x14ac:dyDescent="0.2">
      <c r="A34" s="126" t="s">
        <v>70</v>
      </c>
      <c r="B34" s="3" t="s">
        <v>28</v>
      </c>
      <c r="C34" s="2" t="s">
        <v>36</v>
      </c>
      <c r="D34" s="33">
        <v>152</v>
      </c>
      <c r="E34" s="58"/>
      <c r="F34" s="87"/>
    </row>
    <row r="35" spans="1:6" ht="24.75" customHeight="1" x14ac:dyDescent="0.2">
      <c r="A35" s="126" t="s">
        <v>71</v>
      </c>
      <c r="B35" s="3" t="s">
        <v>29</v>
      </c>
      <c r="C35" s="2" t="s">
        <v>113</v>
      </c>
      <c r="D35" s="33">
        <f>1290-1095</f>
        <v>195</v>
      </c>
      <c r="E35" s="58"/>
      <c r="F35" s="87"/>
    </row>
    <row r="36" spans="1:6" ht="30.75" customHeight="1" x14ac:dyDescent="0.2">
      <c r="A36" s="126" t="s">
        <v>72</v>
      </c>
      <c r="B36" s="3" t="s">
        <v>336</v>
      </c>
      <c r="C36" s="2" t="s">
        <v>36</v>
      </c>
      <c r="D36" s="33">
        <v>2120</v>
      </c>
      <c r="E36" s="58"/>
      <c r="F36" s="87"/>
    </row>
    <row r="37" spans="1:6" ht="30.75" customHeight="1" thickBot="1" x14ac:dyDescent="0.25">
      <c r="A37" s="126" t="s">
        <v>73</v>
      </c>
      <c r="B37" s="78" t="s">
        <v>45</v>
      </c>
      <c r="C37" s="2" t="s">
        <v>36</v>
      </c>
      <c r="D37" s="135">
        <v>40</v>
      </c>
      <c r="E37" s="73"/>
      <c r="F37" s="98"/>
    </row>
    <row r="38" spans="1:6" ht="24.75" customHeight="1" thickBot="1" x14ac:dyDescent="0.25">
      <c r="A38" s="116" t="s">
        <v>74</v>
      </c>
      <c r="B38" s="139"/>
      <c r="C38" s="130"/>
      <c r="D38" s="144"/>
      <c r="E38" s="141"/>
      <c r="F38" s="158">
        <f>SUM(F21:F37)</f>
        <v>0</v>
      </c>
    </row>
    <row r="39" spans="1:6" ht="24.75" customHeight="1" x14ac:dyDescent="0.2">
      <c r="A39" s="125"/>
      <c r="B39" s="143" t="s">
        <v>75</v>
      </c>
      <c r="C39" s="23"/>
      <c r="D39" s="136"/>
      <c r="E39" s="137"/>
      <c r="F39" s="138"/>
    </row>
    <row r="40" spans="1:6" ht="24.75" customHeight="1" x14ac:dyDescent="0.2">
      <c r="A40" s="117" t="s">
        <v>76</v>
      </c>
      <c r="B40" s="3" t="s">
        <v>30</v>
      </c>
      <c r="C40" s="2" t="s">
        <v>36</v>
      </c>
      <c r="D40" s="34">
        <v>83</v>
      </c>
      <c r="E40" s="58"/>
      <c r="F40" s="87"/>
    </row>
    <row r="41" spans="1:6" ht="24.75" customHeight="1" x14ac:dyDescent="0.2">
      <c r="A41" s="117" t="s">
        <v>77</v>
      </c>
      <c r="B41" s="3" t="s">
        <v>31</v>
      </c>
      <c r="C41" s="2" t="s">
        <v>36</v>
      </c>
      <c r="D41" s="33">
        <v>10</v>
      </c>
      <c r="E41" s="57"/>
      <c r="F41" s="87"/>
    </row>
    <row r="42" spans="1:6" ht="24.75" customHeight="1" x14ac:dyDescent="0.2">
      <c r="A42" s="117" t="s">
        <v>78</v>
      </c>
      <c r="B42" s="3" t="s">
        <v>32</v>
      </c>
      <c r="C42" s="2" t="s">
        <v>33</v>
      </c>
      <c r="D42" s="34"/>
      <c r="E42" s="58"/>
      <c r="F42" s="87"/>
    </row>
    <row r="43" spans="1:6" ht="24.75" customHeight="1" x14ac:dyDescent="0.2">
      <c r="A43" s="117"/>
      <c r="B43" s="3" t="s">
        <v>307</v>
      </c>
      <c r="C43" s="2" t="s">
        <v>36</v>
      </c>
      <c r="D43" s="34">
        <v>50</v>
      </c>
      <c r="E43" s="58"/>
      <c r="F43" s="87"/>
    </row>
    <row r="44" spans="1:6" ht="24.75" customHeight="1" x14ac:dyDescent="0.2">
      <c r="A44" s="117"/>
      <c r="B44" s="3" t="s">
        <v>308</v>
      </c>
      <c r="C44" s="2" t="s">
        <v>36</v>
      </c>
      <c r="D44" s="37">
        <v>100</v>
      </c>
      <c r="E44" s="57"/>
      <c r="F44" s="87"/>
    </row>
    <row r="45" spans="1:6" ht="24.75" customHeight="1" x14ac:dyDescent="0.2">
      <c r="A45" s="117" t="s">
        <v>79</v>
      </c>
      <c r="B45" s="3" t="s">
        <v>337</v>
      </c>
      <c r="C45" s="2" t="s">
        <v>36</v>
      </c>
      <c r="D45" s="34">
        <v>100</v>
      </c>
      <c r="E45" s="58"/>
      <c r="F45" s="87"/>
    </row>
    <row r="46" spans="1:6" ht="24.75" customHeight="1" thickBot="1" x14ac:dyDescent="0.25">
      <c r="A46" s="127" t="s">
        <v>80</v>
      </c>
      <c r="B46" s="146" t="s">
        <v>34</v>
      </c>
      <c r="C46" s="2" t="s">
        <v>36</v>
      </c>
      <c r="D46" s="147">
        <v>30</v>
      </c>
      <c r="E46" s="61"/>
      <c r="F46" s="138"/>
    </row>
    <row r="47" spans="1:6" ht="24.75" customHeight="1" thickBot="1" x14ac:dyDescent="0.25">
      <c r="A47" s="145"/>
      <c r="B47" s="169" t="s">
        <v>81</v>
      </c>
      <c r="C47" s="130"/>
      <c r="D47" s="131"/>
      <c r="E47" s="148"/>
      <c r="F47" s="158">
        <f>SUM(F40:F46)</f>
        <v>0</v>
      </c>
    </row>
    <row r="48" spans="1:6" ht="24.75" customHeight="1" x14ac:dyDescent="0.2">
      <c r="A48" s="114"/>
      <c r="B48" s="95" t="s">
        <v>82</v>
      </c>
      <c r="C48" s="115"/>
      <c r="D48" s="150"/>
      <c r="E48" s="97"/>
      <c r="F48" s="149"/>
    </row>
    <row r="49" spans="1:6" s="10" customFormat="1" ht="30" customHeight="1" x14ac:dyDescent="0.2">
      <c r="A49" s="86" t="s">
        <v>83</v>
      </c>
      <c r="B49" s="4" t="s">
        <v>338</v>
      </c>
      <c r="C49" s="2" t="s">
        <v>36</v>
      </c>
      <c r="D49" s="35">
        <v>4600</v>
      </c>
      <c r="E49" s="74"/>
      <c r="F49" s="62"/>
    </row>
    <row r="50" spans="1:6" s="10" customFormat="1" ht="36" customHeight="1" x14ac:dyDescent="0.2">
      <c r="A50" s="86" t="s">
        <v>84</v>
      </c>
      <c r="B50" s="4" t="s">
        <v>339</v>
      </c>
      <c r="C50" s="2" t="s">
        <v>36</v>
      </c>
      <c r="D50" s="151">
        <v>6000</v>
      </c>
      <c r="E50" s="74"/>
      <c r="F50" s="166"/>
    </row>
    <row r="51" spans="1:6" s="10" customFormat="1" ht="30" customHeight="1" x14ac:dyDescent="0.2">
      <c r="A51" s="86" t="s">
        <v>85</v>
      </c>
      <c r="B51" s="3" t="s">
        <v>37</v>
      </c>
      <c r="C51" s="2" t="s">
        <v>36</v>
      </c>
      <c r="D51" s="35">
        <v>4148</v>
      </c>
      <c r="E51" s="72"/>
      <c r="F51" s="167"/>
    </row>
    <row r="52" spans="1:6" s="10" customFormat="1" ht="30" customHeight="1" x14ac:dyDescent="0.2">
      <c r="A52" s="86" t="s">
        <v>86</v>
      </c>
      <c r="B52" s="3" t="s">
        <v>38</v>
      </c>
      <c r="C52" s="2" t="s">
        <v>36</v>
      </c>
      <c r="D52" s="35">
        <v>1600</v>
      </c>
      <c r="E52" s="72"/>
      <c r="F52" s="167"/>
    </row>
    <row r="53" spans="1:6" s="10" customFormat="1" ht="30" customHeight="1" x14ac:dyDescent="0.2">
      <c r="A53" s="86" t="s">
        <v>87</v>
      </c>
      <c r="B53" s="3" t="s">
        <v>340</v>
      </c>
      <c r="C53" s="2" t="s">
        <v>36</v>
      </c>
      <c r="D53" s="35">
        <v>1520</v>
      </c>
      <c r="E53" s="72"/>
      <c r="F53" s="167"/>
    </row>
    <row r="54" spans="1:6" s="10" customFormat="1" ht="30" customHeight="1" x14ac:dyDescent="0.2">
      <c r="A54" s="86" t="s">
        <v>88</v>
      </c>
      <c r="B54" s="3" t="s">
        <v>39</v>
      </c>
      <c r="C54" s="2" t="s">
        <v>36</v>
      </c>
      <c r="D54" s="35">
        <v>600</v>
      </c>
      <c r="E54" s="72"/>
      <c r="F54" s="167"/>
    </row>
    <row r="55" spans="1:6" s="10" customFormat="1" ht="30" customHeight="1" thickBot="1" x14ac:dyDescent="0.25">
      <c r="A55" s="86" t="s">
        <v>89</v>
      </c>
      <c r="B55" s="78" t="s">
        <v>40</v>
      </c>
      <c r="C55" s="2" t="s">
        <v>36</v>
      </c>
      <c r="D55" s="128">
        <v>400</v>
      </c>
      <c r="E55" s="165"/>
      <c r="F55" s="168"/>
    </row>
    <row r="56" spans="1:6" ht="24.75" customHeight="1" thickBot="1" x14ac:dyDescent="0.25">
      <c r="A56" s="116"/>
      <c r="B56" s="170" t="s">
        <v>146</v>
      </c>
      <c r="C56" s="130"/>
      <c r="D56" s="131"/>
      <c r="E56" s="132"/>
      <c r="F56" s="133">
        <f>SUM(F49:F55)</f>
        <v>0</v>
      </c>
    </row>
    <row r="57" spans="1:6" ht="30" customHeight="1" x14ac:dyDescent="0.2">
      <c r="A57" s="86"/>
      <c r="B57" s="171" t="s">
        <v>90</v>
      </c>
      <c r="C57" s="9" t="s">
        <v>35</v>
      </c>
      <c r="D57" s="42"/>
      <c r="E57" s="52"/>
      <c r="F57" s="99"/>
    </row>
    <row r="58" spans="1:6" ht="30" customHeight="1" x14ac:dyDescent="0.2">
      <c r="A58" s="117" t="s">
        <v>91</v>
      </c>
      <c r="B58" s="3" t="s">
        <v>41</v>
      </c>
      <c r="C58" s="2" t="s">
        <v>3</v>
      </c>
      <c r="D58" s="27">
        <v>2</v>
      </c>
      <c r="E58" s="58"/>
      <c r="F58" s="87"/>
    </row>
    <row r="59" spans="1:6" ht="30" customHeight="1" x14ac:dyDescent="0.2">
      <c r="A59" s="117" t="s">
        <v>92</v>
      </c>
      <c r="B59" s="3" t="s">
        <v>42</v>
      </c>
      <c r="C59" s="2"/>
      <c r="D59" s="27"/>
      <c r="E59" s="58"/>
      <c r="F59" s="87"/>
    </row>
    <row r="60" spans="1:6" ht="30" customHeight="1" x14ac:dyDescent="0.2">
      <c r="A60" s="117"/>
      <c r="B60" s="3" t="s">
        <v>309</v>
      </c>
      <c r="C60" s="2" t="s">
        <v>3</v>
      </c>
      <c r="D60" s="27">
        <v>3</v>
      </c>
      <c r="E60" s="58"/>
      <c r="F60" s="87"/>
    </row>
    <row r="61" spans="1:6" ht="30" customHeight="1" thickBot="1" x14ac:dyDescent="0.25">
      <c r="A61" s="118"/>
      <c r="B61" s="13" t="s">
        <v>310</v>
      </c>
      <c r="C61" s="21" t="s">
        <v>3</v>
      </c>
      <c r="D61" s="79">
        <v>72</v>
      </c>
      <c r="E61" s="73"/>
      <c r="F61" s="98"/>
    </row>
    <row r="62" spans="1:6" ht="22.5" customHeight="1" thickBot="1" x14ac:dyDescent="0.25">
      <c r="A62" s="116"/>
      <c r="B62" s="169" t="s">
        <v>43</v>
      </c>
      <c r="C62" s="130"/>
      <c r="D62" s="131"/>
      <c r="E62" s="152"/>
      <c r="F62" s="142">
        <f>SUM(F58:F61)</f>
        <v>0</v>
      </c>
    </row>
    <row r="63" spans="1:6" ht="28.5" customHeight="1" x14ac:dyDescent="0.2">
      <c r="A63" s="75"/>
      <c r="B63" s="172" t="s">
        <v>147</v>
      </c>
      <c r="C63" s="39"/>
      <c r="D63" s="40"/>
      <c r="E63" s="76"/>
      <c r="F63" s="77"/>
    </row>
    <row r="64" spans="1:6" ht="27.75" customHeight="1" x14ac:dyDescent="0.2">
      <c r="A64" s="119"/>
      <c r="B64" s="14" t="s">
        <v>156</v>
      </c>
      <c r="C64" s="5"/>
      <c r="D64" s="38"/>
      <c r="E64" s="55"/>
      <c r="F64" s="87"/>
    </row>
    <row r="65" spans="1:6" s="22" customFormat="1" ht="33" customHeight="1" x14ac:dyDescent="0.2">
      <c r="A65" s="86" t="s">
        <v>148</v>
      </c>
      <c r="B65" s="4" t="s">
        <v>318</v>
      </c>
      <c r="C65" s="2" t="s">
        <v>36</v>
      </c>
      <c r="D65" s="63">
        <f>(6*2*2.4)+(8*1.6*2.2)+(5*1.14*2.2)+(10*1.04*2.2)</f>
        <v>92.38</v>
      </c>
      <c r="E65" s="65"/>
      <c r="F65" s="87"/>
    </row>
    <row r="66" spans="1:6" s="22" customFormat="1" ht="30" customHeight="1" x14ac:dyDescent="0.2">
      <c r="A66" s="86" t="s">
        <v>149</v>
      </c>
      <c r="B66" s="4" t="s">
        <v>93</v>
      </c>
      <c r="C66" s="5" t="s">
        <v>3</v>
      </c>
      <c r="D66" s="164">
        <f>+(7+14+1+6+4+2+1+31+16+3+3+1+6+2+4)</f>
        <v>101</v>
      </c>
      <c r="E66" s="65"/>
      <c r="F66" s="87"/>
    </row>
    <row r="67" spans="1:6" s="22" customFormat="1" ht="30" customHeight="1" x14ac:dyDescent="0.2">
      <c r="A67" s="86" t="s">
        <v>150</v>
      </c>
      <c r="B67" s="4" t="s">
        <v>94</v>
      </c>
      <c r="C67" s="2" t="s">
        <v>36</v>
      </c>
      <c r="D67" s="63">
        <v>60</v>
      </c>
      <c r="E67" s="66"/>
      <c r="F67" s="87"/>
    </row>
    <row r="68" spans="1:6" s="22" customFormat="1" ht="30" customHeight="1" x14ac:dyDescent="0.2">
      <c r="A68" s="86" t="s">
        <v>151</v>
      </c>
      <c r="B68" s="4" t="s">
        <v>95</v>
      </c>
      <c r="C68" s="2" t="s">
        <v>36</v>
      </c>
      <c r="D68" s="63">
        <v>48</v>
      </c>
      <c r="E68" s="57"/>
      <c r="F68" s="87"/>
    </row>
    <row r="69" spans="1:6" s="180" customFormat="1" ht="30" customHeight="1" x14ac:dyDescent="0.2">
      <c r="A69" s="86" t="s">
        <v>152</v>
      </c>
      <c r="B69" s="4" t="s">
        <v>327</v>
      </c>
      <c r="C69" s="2" t="s">
        <v>36</v>
      </c>
      <c r="D69" s="179">
        <v>40</v>
      </c>
      <c r="E69" s="57"/>
      <c r="F69" s="112"/>
    </row>
    <row r="70" spans="1:6" s="180" customFormat="1" ht="30" customHeight="1" x14ac:dyDescent="0.2">
      <c r="A70" s="86" t="s">
        <v>153</v>
      </c>
      <c r="B70" s="4" t="s">
        <v>96</v>
      </c>
      <c r="C70" s="2" t="s">
        <v>36</v>
      </c>
      <c r="D70" s="179">
        <v>50</v>
      </c>
      <c r="E70" s="57"/>
      <c r="F70" s="112"/>
    </row>
    <row r="71" spans="1:6" s="10" customFormat="1" ht="30" customHeight="1" x14ac:dyDescent="0.2">
      <c r="A71" s="86" t="s">
        <v>154</v>
      </c>
      <c r="B71" s="4" t="s">
        <v>97</v>
      </c>
      <c r="C71" s="5" t="s">
        <v>15</v>
      </c>
      <c r="D71" s="179">
        <v>180</v>
      </c>
      <c r="E71" s="57"/>
      <c r="F71" s="112"/>
    </row>
    <row r="72" spans="1:6" s="10" customFormat="1" ht="39.75" customHeight="1" x14ac:dyDescent="0.2">
      <c r="A72" s="86" t="s">
        <v>155</v>
      </c>
      <c r="B72" s="4" t="s">
        <v>98</v>
      </c>
      <c r="C72" s="2" t="s">
        <v>36</v>
      </c>
      <c r="D72" s="179">
        <v>180</v>
      </c>
      <c r="E72" s="57"/>
      <c r="F72" s="112"/>
    </row>
    <row r="73" spans="1:6" s="10" customFormat="1" ht="24" customHeight="1" x14ac:dyDescent="0.2">
      <c r="A73" s="86" t="s">
        <v>35</v>
      </c>
      <c r="B73" s="14" t="s">
        <v>157</v>
      </c>
      <c r="C73" s="5"/>
      <c r="D73" s="181"/>
      <c r="E73" s="25"/>
      <c r="F73" s="112"/>
    </row>
    <row r="74" spans="1:6" s="180" customFormat="1" ht="36" customHeight="1" x14ac:dyDescent="0.2">
      <c r="A74" s="86" t="s">
        <v>159</v>
      </c>
      <c r="B74" s="4" t="s">
        <v>99</v>
      </c>
      <c r="C74" s="2" t="s">
        <v>36</v>
      </c>
      <c r="D74" s="179">
        <f>100+441</f>
        <v>541</v>
      </c>
      <c r="E74" s="179"/>
      <c r="F74" s="167"/>
    </row>
    <row r="75" spans="1:6" s="180" customFormat="1" ht="30" customHeight="1" x14ac:dyDescent="0.2">
      <c r="A75" s="86" t="s">
        <v>160</v>
      </c>
      <c r="B75" s="4" t="s">
        <v>158</v>
      </c>
      <c r="C75" s="2" t="s">
        <v>36</v>
      </c>
      <c r="D75" s="179">
        <v>441</v>
      </c>
      <c r="E75" s="70"/>
      <c r="F75" s="112"/>
    </row>
    <row r="76" spans="1:6" s="180" customFormat="1" ht="30" customHeight="1" x14ac:dyDescent="0.2">
      <c r="A76" s="86" t="s">
        <v>161</v>
      </c>
      <c r="B76" s="4" t="s">
        <v>328</v>
      </c>
      <c r="C76" s="2" t="s">
        <v>36</v>
      </c>
      <c r="D76" s="179">
        <v>132</v>
      </c>
      <c r="E76" s="57"/>
      <c r="F76" s="112"/>
    </row>
    <row r="77" spans="1:6" s="22" customFormat="1" ht="30" customHeight="1" x14ac:dyDescent="0.2">
      <c r="A77" s="86" t="s">
        <v>162</v>
      </c>
      <c r="B77" s="4" t="s">
        <v>100</v>
      </c>
      <c r="C77" s="2" t="s">
        <v>36</v>
      </c>
      <c r="D77" s="63">
        <v>65</v>
      </c>
      <c r="E77" s="66"/>
      <c r="F77" s="87"/>
    </row>
    <row r="78" spans="1:6" s="22" customFormat="1" ht="30" customHeight="1" x14ac:dyDescent="0.2">
      <c r="A78" s="86" t="s">
        <v>163</v>
      </c>
      <c r="B78" s="4" t="s">
        <v>101</v>
      </c>
      <c r="C78" s="2" t="s">
        <v>36</v>
      </c>
      <c r="D78" s="63">
        <f>+(8*2*2.2)+(4*1.14*2.2)+0.77</f>
        <v>46.002000000000002</v>
      </c>
      <c r="E78" s="66"/>
      <c r="F78" s="87"/>
    </row>
    <row r="79" spans="1:6" ht="26.25" customHeight="1" x14ac:dyDescent="0.2">
      <c r="A79" s="86"/>
      <c r="B79" s="14" t="s">
        <v>164</v>
      </c>
      <c r="C79" s="5"/>
      <c r="D79" s="38"/>
      <c r="E79" s="64"/>
      <c r="F79" s="87"/>
    </row>
    <row r="80" spans="1:6" ht="30" customHeight="1" x14ac:dyDescent="0.2">
      <c r="A80" s="117" t="s">
        <v>165</v>
      </c>
      <c r="B80" s="3" t="s">
        <v>102</v>
      </c>
      <c r="C80" s="2" t="s">
        <v>113</v>
      </c>
      <c r="D80" s="67">
        <v>265</v>
      </c>
      <c r="E80" s="69"/>
      <c r="F80" s="108"/>
    </row>
    <row r="81" spans="1:6" ht="30" customHeight="1" x14ac:dyDescent="0.2">
      <c r="A81" s="117" t="s">
        <v>166</v>
      </c>
      <c r="B81" s="3" t="s">
        <v>103</v>
      </c>
      <c r="C81" s="2" t="s">
        <v>113</v>
      </c>
      <c r="D81" s="67">
        <v>65</v>
      </c>
      <c r="E81" s="68"/>
      <c r="F81" s="87"/>
    </row>
    <row r="82" spans="1:6" ht="30" customHeight="1" x14ac:dyDescent="0.2">
      <c r="A82" s="117" t="s">
        <v>167</v>
      </c>
      <c r="B82" s="175" t="s">
        <v>104</v>
      </c>
      <c r="C82" s="2" t="s">
        <v>36</v>
      </c>
      <c r="D82" s="67">
        <v>337</v>
      </c>
      <c r="E82" s="68"/>
      <c r="F82" s="87"/>
    </row>
    <row r="83" spans="1:6" ht="30" customHeight="1" x14ac:dyDescent="0.2">
      <c r="A83" s="117" t="s">
        <v>168</v>
      </c>
      <c r="B83" s="3" t="s">
        <v>329</v>
      </c>
      <c r="C83" s="2" t="s">
        <v>36</v>
      </c>
      <c r="D83" s="67">
        <v>80</v>
      </c>
      <c r="E83" s="68"/>
      <c r="F83" s="87"/>
    </row>
    <row r="84" spans="1:6" ht="30" customHeight="1" x14ac:dyDescent="0.2">
      <c r="A84" s="117" t="s">
        <v>169</v>
      </c>
      <c r="B84" s="3" t="s">
        <v>105</v>
      </c>
      <c r="C84" s="2" t="s">
        <v>36</v>
      </c>
      <c r="D84" s="67">
        <v>26</v>
      </c>
      <c r="E84" s="68"/>
      <c r="F84" s="87"/>
    </row>
    <row r="85" spans="1:6" ht="30" customHeight="1" x14ac:dyDescent="0.2">
      <c r="A85" s="117" t="s">
        <v>170</v>
      </c>
      <c r="B85" s="3" t="s">
        <v>106</v>
      </c>
      <c r="C85" s="2" t="s">
        <v>36</v>
      </c>
      <c r="D85" s="67">
        <v>20</v>
      </c>
      <c r="E85" s="68"/>
      <c r="F85" s="87"/>
    </row>
    <row r="86" spans="1:6" ht="46.5" customHeight="1" thickBot="1" x14ac:dyDescent="0.25">
      <c r="A86" s="120" t="s">
        <v>171</v>
      </c>
      <c r="B86" s="89" t="s">
        <v>107</v>
      </c>
      <c r="C86" s="2" t="s">
        <v>36</v>
      </c>
      <c r="D86" s="121">
        <v>30</v>
      </c>
      <c r="E86" s="122"/>
      <c r="F86" s="123"/>
    </row>
    <row r="87" spans="1:6" ht="29.25" customHeight="1" thickBot="1" x14ac:dyDescent="0.25">
      <c r="A87" s="116"/>
      <c r="B87" s="169" t="s">
        <v>313</v>
      </c>
      <c r="C87" s="130"/>
      <c r="D87" s="131"/>
      <c r="E87" s="152"/>
      <c r="F87" s="142">
        <f>SUM(F64:F86)</f>
        <v>0</v>
      </c>
    </row>
    <row r="88" spans="1:6" ht="24" customHeight="1" x14ac:dyDescent="0.2">
      <c r="A88" s="104"/>
      <c r="B88" s="173" t="s">
        <v>172</v>
      </c>
      <c r="C88" s="206"/>
      <c r="D88" s="207"/>
      <c r="E88" s="207"/>
      <c r="F88" s="208"/>
    </row>
    <row r="89" spans="1:6" ht="25" customHeight="1" x14ac:dyDescent="0.2">
      <c r="A89" s="86" t="s">
        <v>173</v>
      </c>
      <c r="B89" s="4" t="s">
        <v>108</v>
      </c>
      <c r="C89" s="5" t="s">
        <v>109</v>
      </c>
      <c r="D89" s="43">
        <v>1</v>
      </c>
      <c r="E89" s="70"/>
      <c r="F89" s="87"/>
    </row>
    <row r="90" spans="1:6" ht="25" customHeight="1" x14ac:dyDescent="0.2">
      <c r="A90" s="86" t="s">
        <v>174</v>
      </c>
      <c r="B90" s="3" t="s">
        <v>110</v>
      </c>
      <c r="C90" s="2" t="s">
        <v>111</v>
      </c>
      <c r="D90" s="44">
        <v>6</v>
      </c>
      <c r="E90" s="57"/>
      <c r="F90" s="87"/>
    </row>
    <row r="91" spans="1:6" ht="25" customHeight="1" x14ac:dyDescent="0.2">
      <c r="A91" s="86" t="s">
        <v>175</v>
      </c>
      <c r="B91" s="3" t="s">
        <v>112</v>
      </c>
      <c r="C91" s="2"/>
      <c r="D91" s="45"/>
      <c r="E91" s="58"/>
      <c r="F91" s="87"/>
    </row>
    <row r="92" spans="1:6" ht="25" customHeight="1" x14ac:dyDescent="0.2">
      <c r="A92" s="86"/>
      <c r="B92" s="3" t="s">
        <v>264</v>
      </c>
      <c r="C92" s="2" t="s">
        <v>111</v>
      </c>
      <c r="D92" s="46">
        <v>7</v>
      </c>
      <c r="E92" s="58"/>
      <c r="F92" s="87"/>
    </row>
    <row r="93" spans="1:6" ht="25" customHeight="1" x14ac:dyDescent="0.2">
      <c r="A93" s="86"/>
      <c r="B93" s="3" t="s">
        <v>265</v>
      </c>
      <c r="C93" s="2" t="s">
        <v>111</v>
      </c>
      <c r="D93" s="46">
        <v>10</v>
      </c>
      <c r="E93" s="58"/>
      <c r="F93" s="87"/>
    </row>
    <row r="94" spans="1:6" ht="25" customHeight="1" x14ac:dyDescent="0.2">
      <c r="A94" s="86" t="s">
        <v>176</v>
      </c>
      <c r="B94" s="3" t="s">
        <v>330</v>
      </c>
      <c r="C94" s="2"/>
      <c r="D94" s="46"/>
      <c r="E94" s="58"/>
      <c r="F94" s="87"/>
    </row>
    <row r="95" spans="1:6" ht="25" customHeight="1" x14ac:dyDescent="0.2">
      <c r="A95" s="86"/>
      <c r="B95" s="3" t="s">
        <v>266</v>
      </c>
      <c r="C95" s="2" t="s">
        <v>111</v>
      </c>
      <c r="D95" s="46">
        <v>1</v>
      </c>
      <c r="E95" s="58"/>
      <c r="F95" s="87"/>
    </row>
    <row r="96" spans="1:6" ht="25" customHeight="1" x14ac:dyDescent="0.2">
      <c r="A96" s="86"/>
      <c r="B96" s="3" t="s">
        <v>267</v>
      </c>
      <c r="C96" s="2" t="s">
        <v>111</v>
      </c>
      <c r="D96" s="46">
        <v>1</v>
      </c>
      <c r="E96" s="58"/>
      <c r="F96" s="87"/>
    </row>
    <row r="97" spans="1:6" ht="25" customHeight="1" x14ac:dyDescent="0.2">
      <c r="A97" s="86"/>
      <c r="B97" s="3" t="s">
        <v>268</v>
      </c>
      <c r="C97" s="2" t="s">
        <v>111</v>
      </c>
      <c r="D97" s="46">
        <v>2</v>
      </c>
      <c r="E97" s="58"/>
      <c r="F97" s="87"/>
    </row>
    <row r="98" spans="1:6" ht="25" customHeight="1" x14ac:dyDescent="0.2">
      <c r="A98" s="86"/>
      <c r="B98" s="3" t="s">
        <v>269</v>
      </c>
      <c r="C98" s="2" t="s">
        <v>111</v>
      </c>
      <c r="D98" s="46">
        <v>1.2</v>
      </c>
      <c r="E98" s="58"/>
      <c r="F98" s="87"/>
    </row>
    <row r="99" spans="1:6" ht="25" customHeight="1" x14ac:dyDescent="0.2">
      <c r="A99" s="86"/>
      <c r="B99" s="3" t="s">
        <v>270</v>
      </c>
      <c r="C99" s="2" t="s">
        <v>111</v>
      </c>
      <c r="D99" s="46">
        <v>0.8</v>
      </c>
      <c r="E99" s="58"/>
      <c r="F99" s="87"/>
    </row>
    <row r="100" spans="1:6" ht="25" customHeight="1" x14ac:dyDescent="0.2">
      <c r="A100" s="86"/>
      <c r="B100" s="3" t="s">
        <v>271</v>
      </c>
      <c r="C100" s="2" t="s">
        <v>111</v>
      </c>
      <c r="D100" s="46">
        <v>1.2</v>
      </c>
      <c r="E100" s="58"/>
      <c r="F100" s="112"/>
    </row>
    <row r="101" spans="1:6" ht="25" customHeight="1" x14ac:dyDescent="0.2">
      <c r="A101" s="86"/>
      <c r="B101" s="3" t="s">
        <v>272</v>
      </c>
      <c r="C101" s="2" t="s">
        <v>111</v>
      </c>
      <c r="D101" s="46">
        <v>1</v>
      </c>
      <c r="E101" s="58"/>
      <c r="F101" s="112"/>
    </row>
    <row r="102" spans="1:6" ht="25" customHeight="1" x14ac:dyDescent="0.2">
      <c r="A102" s="86"/>
      <c r="B102" s="4" t="s">
        <v>331</v>
      </c>
      <c r="C102" s="5" t="s">
        <v>111</v>
      </c>
      <c r="D102" s="44">
        <v>1</v>
      </c>
      <c r="E102" s="57"/>
      <c r="F102" s="87"/>
    </row>
    <row r="103" spans="1:6" ht="27" customHeight="1" x14ac:dyDescent="0.2">
      <c r="A103" s="86" t="s">
        <v>177</v>
      </c>
      <c r="B103" s="3" t="s">
        <v>332</v>
      </c>
      <c r="C103" s="2"/>
      <c r="D103" s="45"/>
      <c r="E103" s="8"/>
      <c r="F103" s="87"/>
    </row>
    <row r="104" spans="1:6" ht="27" customHeight="1" x14ac:dyDescent="0.2">
      <c r="A104" s="86"/>
      <c r="B104" s="3" t="s">
        <v>273</v>
      </c>
      <c r="C104" s="2" t="s">
        <v>113</v>
      </c>
      <c r="D104" s="45">
        <v>225</v>
      </c>
      <c r="E104" s="58"/>
      <c r="F104" s="87"/>
    </row>
    <row r="105" spans="1:6" ht="27" customHeight="1" x14ac:dyDescent="0.2">
      <c r="A105" s="86"/>
      <c r="B105" s="3" t="s">
        <v>274</v>
      </c>
      <c r="C105" s="2" t="s">
        <v>113</v>
      </c>
      <c r="D105" s="45">
        <v>115</v>
      </c>
      <c r="E105" s="58"/>
      <c r="F105" s="87"/>
    </row>
    <row r="106" spans="1:6" ht="27" customHeight="1" x14ac:dyDescent="0.2">
      <c r="A106" s="86"/>
      <c r="B106" s="3" t="s">
        <v>275</v>
      </c>
      <c r="C106" s="2" t="s">
        <v>113</v>
      </c>
      <c r="D106" s="45">
        <v>130</v>
      </c>
      <c r="E106" s="58"/>
      <c r="F106" s="87"/>
    </row>
    <row r="107" spans="1:6" ht="27" customHeight="1" x14ac:dyDescent="0.2">
      <c r="A107" s="86"/>
      <c r="B107" s="3" t="s">
        <v>276</v>
      </c>
      <c r="C107" s="2" t="s">
        <v>113</v>
      </c>
      <c r="D107" s="45">
        <v>210</v>
      </c>
      <c r="E107" s="58"/>
      <c r="F107" s="87"/>
    </row>
    <row r="108" spans="1:6" ht="27" customHeight="1" x14ac:dyDescent="0.2">
      <c r="A108" s="86"/>
      <c r="B108" s="3" t="s">
        <v>277</v>
      </c>
      <c r="C108" s="2" t="s">
        <v>113</v>
      </c>
      <c r="D108" s="45">
        <v>170</v>
      </c>
      <c r="E108" s="58"/>
      <c r="F108" s="87"/>
    </row>
    <row r="109" spans="1:6" ht="27" customHeight="1" x14ac:dyDescent="0.2">
      <c r="A109" s="86"/>
      <c r="B109" s="3" t="s">
        <v>278</v>
      </c>
      <c r="C109" s="2" t="s">
        <v>113</v>
      </c>
      <c r="D109" s="45">
        <v>195</v>
      </c>
      <c r="E109" s="58"/>
      <c r="F109" s="87"/>
    </row>
    <row r="110" spans="1:6" ht="27" customHeight="1" x14ac:dyDescent="0.2">
      <c r="A110" s="86"/>
      <c r="B110" s="3" t="s">
        <v>279</v>
      </c>
      <c r="C110" s="2" t="s">
        <v>113</v>
      </c>
      <c r="D110" s="45">
        <v>1740</v>
      </c>
      <c r="E110" s="58"/>
      <c r="F110" s="87"/>
    </row>
    <row r="111" spans="1:6" ht="27" customHeight="1" x14ac:dyDescent="0.2">
      <c r="A111" s="86"/>
      <c r="B111" s="3" t="s">
        <v>280</v>
      </c>
      <c r="C111" s="2" t="s">
        <v>113</v>
      </c>
      <c r="D111" s="56">
        <v>1830</v>
      </c>
      <c r="E111" s="58"/>
      <c r="F111" s="87"/>
    </row>
    <row r="112" spans="1:6" ht="25" customHeight="1" x14ac:dyDescent="0.2">
      <c r="A112" s="86" t="s">
        <v>178</v>
      </c>
      <c r="B112" s="3" t="s">
        <v>114</v>
      </c>
      <c r="C112" s="2"/>
      <c r="D112" s="71"/>
      <c r="E112" s="58"/>
      <c r="F112" s="87"/>
    </row>
    <row r="113" spans="1:6" ht="25" customHeight="1" x14ac:dyDescent="0.2">
      <c r="A113" s="86"/>
      <c r="B113" s="3" t="s">
        <v>281</v>
      </c>
      <c r="C113" s="2" t="s">
        <v>113</v>
      </c>
      <c r="D113" s="45">
        <v>160</v>
      </c>
      <c r="E113" s="58"/>
      <c r="F113" s="87"/>
    </row>
    <row r="114" spans="1:6" ht="25" customHeight="1" x14ac:dyDescent="0.2">
      <c r="A114" s="86"/>
      <c r="B114" s="3" t="s">
        <v>282</v>
      </c>
      <c r="C114" s="2" t="s">
        <v>113</v>
      </c>
      <c r="D114" s="45">
        <v>153</v>
      </c>
      <c r="E114" s="58"/>
      <c r="F114" s="87"/>
    </row>
    <row r="115" spans="1:6" ht="25" customHeight="1" x14ac:dyDescent="0.2">
      <c r="A115" s="86"/>
      <c r="B115" s="3" t="s">
        <v>283</v>
      </c>
      <c r="C115" s="2" t="s">
        <v>113</v>
      </c>
      <c r="D115" s="45">
        <v>145</v>
      </c>
      <c r="E115" s="58"/>
      <c r="F115" s="87"/>
    </row>
    <row r="116" spans="1:6" ht="42.75" customHeight="1" x14ac:dyDescent="0.2">
      <c r="A116" s="86"/>
      <c r="B116" s="3" t="s">
        <v>341</v>
      </c>
      <c r="C116" s="2" t="s">
        <v>113</v>
      </c>
      <c r="D116" s="45">
        <v>135</v>
      </c>
      <c r="E116" s="72"/>
      <c r="F116" s="87"/>
    </row>
    <row r="117" spans="1:6" ht="27" customHeight="1" x14ac:dyDescent="0.2">
      <c r="A117" s="86" t="s">
        <v>179</v>
      </c>
      <c r="B117" s="3" t="s">
        <v>342</v>
      </c>
      <c r="C117" s="2"/>
      <c r="D117" s="26"/>
      <c r="E117" s="8"/>
      <c r="F117" s="87"/>
    </row>
    <row r="118" spans="1:6" ht="27" customHeight="1" x14ac:dyDescent="0.2">
      <c r="A118" s="86"/>
      <c r="B118" s="3" t="s">
        <v>284</v>
      </c>
      <c r="C118" s="2" t="s">
        <v>3</v>
      </c>
      <c r="D118" s="46">
        <v>60</v>
      </c>
      <c r="E118" s="58"/>
      <c r="F118" s="87"/>
    </row>
    <row r="119" spans="1:6" ht="27" customHeight="1" x14ac:dyDescent="0.2">
      <c r="A119" s="86"/>
      <c r="B119" s="3" t="s">
        <v>285</v>
      </c>
      <c r="C119" s="2" t="s">
        <v>3</v>
      </c>
      <c r="D119" s="46">
        <v>77</v>
      </c>
      <c r="E119" s="58"/>
      <c r="F119" s="87"/>
    </row>
    <row r="120" spans="1:6" ht="27" customHeight="1" x14ac:dyDescent="0.2">
      <c r="A120" s="86"/>
      <c r="B120" s="3" t="s">
        <v>333</v>
      </c>
      <c r="C120" s="2" t="s">
        <v>3</v>
      </c>
      <c r="D120" s="46">
        <v>4</v>
      </c>
      <c r="E120" s="58"/>
      <c r="F120" s="87"/>
    </row>
    <row r="121" spans="1:6" ht="27" customHeight="1" x14ac:dyDescent="0.2">
      <c r="A121" s="86"/>
      <c r="B121" s="3" t="s">
        <v>286</v>
      </c>
      <c r="C121" s="2" t="s">
        <v>3</v>
      </c>
      <c r="D121" s="46">
        <v>20</v>
      </c>
      <c r="E121" s="58"/>
      <c r="F121" s="87"/>
    </row>
    <row r="122" spans="1:6" ht="27" customHeight="1" x14ac:dyDescent="0.2">
      <c r="A122" s="86" t="s">
        <v>180</v>
      </c>
      <c r="B122" s="15" t="s">
        <v>115</v>
      </c>
      <c r="C122" s="2"/>
      <c r="D122" s="47"/>
      <c r="E122" s="8"/>
      <c r="F122" s="87"/>
    </row>
    <row r="123" spans="1:6" ht="27" customHeight="1" x14ac:dyDescent="0.2">
      <c r="A123" s="86"/>
      <c r="B123" s="3" t="s">
        <v>292</v>
      </c>
      <c r="C123" s="2" t="s">
        <v>3</v>
      </c>
      <c r="D123" s="48">
        <v>163</v>
      </c>
      <c r="E123" s="58"/>
      <c r="F123" s="87"/>
    </row>
    <row r="124" spans="1:6" ht="27" customHeight="1" x14ac:dyDescent="0.2">
      <c r="A124" s="86"/>
      <c r="B124" s="3" t="s">
        <v>293</v>
      </c>
      <c r="C124" s="2" t="s">
        <v>3</v>
      </c>
      <c r="D124" s="46">
        <v>37</v>
      </c>
      <c r="E124" s="58"/>
      <c r="F124" s="87"/>
    </row>
    <row r="125" spans="1:6" ht="27" customHeight="1" x14ac:dyDescent="0.2">
      <c r="A125" s="86"/>
      <c r="B125" s="3" t="s">
        <v>287</v>
      </c>
      <c r="C125" s="2" t="s">
        <v>3</v>
      </c>
      <c r="D125" s="46">
        <v>364</v>
      </c>
      <c r="E125" s="58"/>
      <c r="F125" s="87"/>
    </row>
    <row r="126" spans="1:6" ht="27" customHeight="1" x14ac:dyDescent="0.2">
      <c r="A126" s="86"/>
      <c r="B126" s="3" t="s">
        <v>288</v>
      </c>
      <c r="C126" s="2" t="s">
        <v>3</v>
      </c>
      <c r="D126" s="46">
        <v>346</v>
      </c>
      <c r="E126" s="58"/>
      <c r="F126" s="87"/>
    </row>
    <row r="127" spans="1:6" ht="27" customHeight="1" x14ac:dyDescent="0.2">
      <c r="A127" s="86"/>
      <c r="B127" s="3" t="s">
        <v>289</v>
      </c>
      <c r="C127" s="2" t="s">
        <v>3</v>
      </c>
      <c r="D127" s="46">
        <v>346</v>
      </c>
      <c r="E127" s="58"/>
      <c r="F127" s="87"/>
    </row>
    <row r="128" spans="1:6" ht="27" customHeight="1" x14ac:dyDescent="0.2">
      <c r="A128" s="86"/>
      <c r="B128" s="3" t="s">
        <v>290</v>
      </c>
      <c r="C128" s="2" t="s">
        <v>3</v>
      </c>
      <c r="D128" s="46">
        <v>80</v>
      </c>
      <c r="E128" s="58"/>
      <c r="F128" s="87"/>
    </row>
    <row r="129" spans="1:6" ht="27" customHeight="1" thickBot="1" x14ac:dyDescent="0.25">
      <c r="A129" s="88"/>
      <c r="B129" s="89" t="s">
        <v>291</v>
      </c>
      <c r="C129" s="101" t="s">
        <v>3</v>
      </c>
      <c r="D129" s="113">
        <v>22</v>
      </c>
      <c r="E129" s="103"/>
      <c r="F129" s="93"/>
    </row>
    <row r="130" spans="1:6" ht="25" customHeight="1" x14ac:dyDescent="0.2">
      <c r="A130" s="104" t="s">
        <v>181</v>
      </c>
      <c r="B130" s="81" t="s">
        <v>116</v>
      </c>
      <c r="C130" s="105"/>
      <c r="D130" s="106"/>
      <c r="E130" s="84"/>
      <c r="F130" s="85"/>
    </row>
    <row r="131" spans="1:6" ht="25" customHeight="1" x14ac:dyDescent="0.2">
      <c r="A131" s="107"/>
      <c r="B131" s="16" t="s">
        <v>294</v>
      </c>
      <c r="C131" s="2" t="s">
        <v>3</v>
      </c>
      <c r="D131" s="46">
        <v>135</v>
      </c>
      <c r="E131" s="58"/>
      <c r="F131" s="87"/>
    </row>
    <row r="132" spans="1:6" ht="25" customHeight="1" x14ac:dyDescent="0.2">
      <c r="A132" s="107"/>
      <c r="B132" s="16" t="s">
        <v>295</v>
      </c>
      <c r="C132" s="2" t="s">
        <v>3</v>
      </c>
      <c r="D132" s="46">
        <v>35</v>
      </c>
      <c r="E132" s="58"/>
      <c r="F132" s="87"/>
    </row>
    <row r="133" spans="1:6" ht="33.75" customHeight="1" x14ac:dyDescent="0.2">
      <c r="A133" s="107"/>
      <c r="B133" s="16" t="s">
        <v>296</v>
      </c>
      <c r="C133" s="2" t="s">
        <v>3</v>
      </c>
      <c r="D133" s="46">
        <v>22</v>
      </c>
      <c r="E133" s="58"/>
      <c r="F133" s="87"/>
    </row>
    <row r="134" spans="1:6" ht="25" customHeight="1" x14ac:dyDescent="0.2">
      <c r="A134" s="107"/>
      <c r="B134" s="16" t="s">
        <v>343</v>
      </c>
      <c r="C134" s="2" t="s">
        <v>3</v>
      </c>
      <c r="D134" s="46">
        <v>18</v>
      </c>
      <c r="E134" s="58"/>
      <c r="F134" s="87"/>
    </row>
    <row r="135" spans="1:6" ht="25" customHeight="1" x14ac:dyDescent="0.2">
      <c r="A135" s="107"/>
      <c r="B135" s="16" t="s">
        <v>297</v>
      </c>
      <c r="C135" s="2" t="s">
        <v>3</v>
      </c>
      <c r="D135" s="46">
        <v>150</v>
      </c>
      <c r="E135" s="58"/>
      <c r="F135" s="87"/>
    </row>
    <row r="136" spans="1:6" ht="25" customHeight="1" x14ac:dyDescent="0.2">
      <c r="A136" s="107"/>
      <c r="B136" s="16" t="s">
        <v>344</v>
      </c>
      <c r="C136" s="2" t="s">
        <v>3</v>
      </c>
      <c r="D136" s="46">
        <v>50</v>
      </c>
      <c r="E136" s="58"/>
      <c r="F136" s="87"/>
    </row>
    <row r="137" spans="1:6" ht="25" customHeight="1" x14ac:dyDescent="0.2">
      <c r="A137" s="107"/>
      <c r="B137" s="16" t="s">
        <v>298</v>
      </c>
      <c r="C137" s="2" t="s">
        <v>3</v>
      </c>
      <c r="D137" s="46">
        <v>46</v>
      </c>
      <c r="E137" s="58"/>
      <c r="F137" s="87"/>
    </row>
    <row r="138" spans="1:6" ht="25" customHeight="1" x14ac:dyDescent="0.2">
      <c r="A138" s="107"/>
      <c r="B138" s="16" t="s">
        <v>299</v>
      </c>
      <c r="C138" s="2" t="s">
        <v>3</v>
      </c>
      <c r="D138" s="46">
        <v>10</v>
      </c>
      <c r="E138" s="58"/>
      <c r="F138" s="87"/>
    </row>
    <row r="139" spans="1:6" ht="25" customHeight="1" x14ac:dyDescent="0.2">
      <c r="A139" s="107"/>
      <c r="B139" s="16" t="s">
        <v>300</v>
      </c>
      <c r="C139" s="2" t="s">
        <v>3</v>
      </c>
      <c r="D139" s="46">
        <v>8</v>
      </c>
      <c r="E139" s="58"/>
      <c r="F139" s="87"/>
    </row>
    <row r="140" spans="1:6" ht="25" customHeight="1" x14ac:dyDescent="0.2">
      <c r="A140" s="107"/>
      <c r="B140" s="16" t="s">
        <v>301</v>
      </c>
      <c r="C140" s="2" t="s">
        <v>3</v>
      </c>
      <c r="D140" s="46">
        <v>32</v>
      </c>
      <c r="E140" s="58"/>
      <c r="F140" s="87"/>
    </row>
    <row r="141" spans="1:6" ht="30.75" customHeight="1" x14ac:dyDescent="0.2">
      <c r="A141" s="107"/>
      <c r="B141" s="17" t="s">
        <v>302</v>
      </c>
      <c r="C141" s="5" t="s">
        <v>3</v>
      </c>
      <c r="D141" s="46">
        <v>20</v>
      </c>
      <c r="E141" s="58"/>
      <c r="F141" s="87"/>
    </row>
    <row r="142" spans="1:6" ht="30.75" customHeight="1" x14ac:dyDescent="0.2">
      <c r="A142" s="107"/>
      <c r="B142" s="17" t="s">
        <v>303</v>
      </c>
      <c r="C142" s="5" t="s">
        <v>3</v>
      </c>
      <c r="D142" s="46">
        <v>30</v>
      </c>
      <c r="E142" s="58"/>
      <c r="F142" s="87"/>
    </row>
    <row r="143" spans="1:6" ht="33.75" customHeight="1" x14ac:dyDescent="0.2">
      <c r="A143" s="107"/>
      <c r="B143" s="17" t="s">
        <v>304</v>
      </c>
      <c r="C143" s="2" t="s">
        <v>3</v>
      </c>
      <c r="D143" s="46">
        <v>25</v>
      </c>
      <c r="E143" s="58"/>
      <c r="F143" s="87"/>
    </row>
    <row r="144" spans="1:6" ht="25" customHeight="1" x14ac:dyDescent="0.2">
      <c r="A144" s="86" t="s">
        <v>182</v>
      </c>
      <c r="B144" s="15" t="s">
        <v>345</v>
      </c>
      <c r="C144" s="2"/>
      <c r="D144" s="45"/>
      <c r="E144" s="8"/>
      <c r="F144" s="87"/>
    </row>
    <row r="145" spans="1:6" ht="37.5" customHeight="1" x14ac:dyDescent="0.2">
      <c r="A145" s="107"/>
      <c r="B145" s="3" t="s">
        <v>305</v>
      </c>
      <c r="C145" s="2" t="s">
        <v>3</v>
      </c>
      <c r="D145" s="46">
        <v>99</v>
      </c>
      <c r="E145" s="72"/>
      <c r="F145" s="108"/>
    </row>
    <row r="146" spans="1:6" ht="34.5" customHeight="1" x14ac:dyDescent="0.2">
      <c r="A146" s="86"/>
      <c r="B146" s="3" t="s">
        <v>306</v>
      </c>
      <c r="C146" s="2" t="s">
        <v>3</v>
      </c>
      <c r="D146" s="46">
        <v>88</v>
      </c>
      <c r="E146" s="72"/>
      <c r="F146" s="108"/>
    </row>
    <row r="147" spans="1:6" ht="35.25" customHeight="1" x14ac:dyDescent="0.2">
      <c r="A147" s="86"/>
      <c r="B147" s="18" t="s">
        <v>346</v>
      </c>
      <c r="C147" s="19" t="s">
        <v>3</v>
      </c>
      <c r="D147" s="49">
        <v>9</v>
      </c>
      <c r="E147" s="72"/>
      <c r="F147" s="109"/>
    </row>
    <row r="148" spans="1:6" ht="25" customHeight="1" x14ac:dyDescent="0.2">
      <c r="A148" s="110" t="s">
        <v>183</v>
      </c>
      <c r="B148" s="20" t="s">
        <v>117</v>
      </c>
      <c r="C148" s="21"/>
      <c r="D148" s="50"/>
      <c r="E148" s="54"/>
      <c r="F148" s="87"/>
    </row>
    <row r="149" spans="1:6" ht="25" customHeight="1" x14ac:dyDescent="0.2">
      <c r="A149" s="86"/>
      <c r="B149" s="3" t="s">
        <v>238</v>
      </c>
      <c r="C149" s="2" t="s">
        <v>118</v>
      </c>
      <c r="D149" s="46">
        <v>6</v>
      </c>
      <c r="E149" s="58"/>
      <c r="F149" s="87"/>
    </row>
    <row r="150" spans="1:6" ht="25" customHeight="1" x14ac:dyDescent="0.2">
      <c r="A150" s="86"/>
      <c r="B150" s="3" t="s">
        <v>239</v>
      </c>
      <c r="C150" s="2" t="s">
        <v>3</v>
      </c>
      <c r="D150" s="46">
        <v>5</v>
      </c>
      <c r="E150" s="58"/>
      <c r="F150" s="87"/>
    </row>
    <row r="151" spans="1:6" ht="25" customHeight="1" x14ac:dyDescent="0.2">
      <c r="A151" s="86"/>
      <c r="B151" s="3" t="s">
        <v>240</v>
      </c>
      <c r="C151" s="2" t="s">
        <v>118</v>
      </c>
      <c r="D151" s="46">
        <v>6</v>
      </c>
      <c r="E151" s="58"/>
      <c r="F151" s="87"/>
    </row>
    <row r="152" spans="1:6" ht="25" customHeight="1" x14ac:dyDescent="0.2">
      <c r="A152" s="86"/>
      <c r="B152" s="3" t="s">
        <v>241</v>
      </c>
      <c r="C152" s="2" t="s">
        <v>113</v>
      </c>
      <c r="D152" s="45">
        <v>525</v>
      </c>
      <c r="E152" s="58"/>
      <c r="F152" s="87"/>
    </row>
    <row r="153" spans="1:6" ht="25" customHeight="1" x14ac:dyDescent="0.2">
      <c r="A153" s="86"/>
      <c r="B153" s="3" t="s">
        <v>242</v>
      </c>
      <c r="C153" s="2" t="s">
        <v>113</v>
      </c>
      <c r="D153" s="45">
        <v>190</v>
      </c>
      <c r="E153" s="58"/>
      <c r="F153" s="87"/>
    </row>
    <row r="154" spans="1:6" ht="25" customHeight="1" x14ac:dyDescent="0.2">
      <c r="A154" s="86"/>
      <c r="B154" s="3" t="s">
        <v>243</v>
      </c>
      <c r="C154" s="2" t="s">
        <v>3</v>
      </c>
      <c r="D154" s="46">
        <v>48</v>
      </c>
      <c r="E154" s="58"/>
      <c r="F154" s="87"/>
    </row>
    <row r="155" spans="1:6" ht="25" customHeight="1" x14ac:dyDescent="0.2">
      <c r="A155" s="86"/>
      <c r="B155" s="3" t="s">
        <v>244</v>
      </c>
      <c r="C155" s="2" t="s">
        <v>118</v>
      </c>
      <c r="D155" s="46">
        <v>3</v>
      </c>
      <c r="E155" s="58"/>
      <c r="F155" s="87"/>
    </row>
    <row r="156" spans="1:6" ht="25" customHeight="1" x14ac:dyDescent="0.2">
      <c r="A156" s="86" t="s">
        <v>184</v>
      </c>
      <c r="B156" s="15" t="s">
        <v>119</v>
      </c>
      <c r="C156" s="2"/>
      <c r="D156" s="26"/>
      <c r="E156" s="8"/>
      <c r="F156" s="87"/>
    </row>
    <row r="157" spans="1:6" ht="25" customHeight="1" x14ac:dyDescent="0.2">
      <c r="A157" s="86"/>
      <c r="B157" s="3" t="s">
        <v>245</v>
      </c>
      <c r="C157" s="2" t="s">
        <v>118</v>
      </c>
      <c r="D157" s="46">
        <v>5</v>
      </c>
      <c r="E157" s="58"/>
      <c r="F157" s="87"/>
    </row>
    <row r="158" spans="1:6" ht="25" customHeight="1" x14ac:dyDescent="0.2">
      <c r="A158" s="86"/>
      <c r="B158" s="3" t="s">
        <v>246</v>
      </c>
      <c r="C158" s="2" t="s">
        <v>3</v>
      </c>
      <c r="D158" s="46">
        <v>128</v>
      </c>
      <c r="E158" s="58"/>
      <c r="F158" s="87"/>
    </row>
    <row r="159" spans="1:6" ht="25" customHeight="1" x14ac:dyDescent="0.2">
      <c r="A159" s="86"/>
      <c r="B159" s="3" t="s">
        <v>247</v>
      </c>
      <c r="C159" s="2" t="s">
        <v>3</v>
      </c>
      <c r="D159" s="46">
        <v>26</v>
      </c>
      <c r="E159" s="58"/>
      <c r="F159" s="87"/>
    </row>
    <row r="160" spans="1:6" ht="25" customHeight="1" x14ac:dyDescent="0.2">
      <c r="A160" s="86"/>
      <c r="B160" s="3" t="s">
        <v>248</v>
      </c>
      <c r="C160" s="2" t="s">
        <v>3</v>
      </c>
      <c r="D160" s="46">
        <v>10</v>
      </c>
      <c r="E160" s="58"/>
      <c r="F160" s="87"/>
    </row>
    <row r="161" spans="1:6" ht="25" customHeight="1" x14ac:dyDescent="0.2">
      <c r="A161" s="86"/>
      <c r="B161" s="3" t="s">
        <v>249</v>
      </c>
      <c r="C161" s="2" t="s">
        <v>118</v>
      </c>
      <c r="D161" s="46">
        <v>12</v>
      </c>
      <c r="E161" s="58"/>
      <c r="F161" s="87"/>
    </row>
    <row r="162" spans="1:6" ht="25" customHeight="1" x14ac:dyDescent="0.2">
      <c r="A162" s="86"/>
      <c r="B162" s="3" t="s">
        <v>250</v>
      </c>
      <c r="C162" s="2" t="s">
        <v>118</v>
      </c>
      <c r="D162" s="46">
        <v>1</v>
      </c>
      <c r="E162" s="58"/>
      <c r="F162" s="87"/>
    </row>
    <row r="163" spans="1:6" ht="25" customHeight="1" x14ac:dyDescent="0.2">
      <c r="A163" s="86" t="s">
        <v>185</v>
      </c>
      <c r="B163" s="15" t="s">
        <v>120</v>
      </c>
      <c r="C163" s="2"/>
      <c r="D163" s="26"/>
      <c r="E163" s="8"/>
      <c r="F163" s="87"/>
    </row>
    <row r="164" spans="1:6" ht="23" customHeight="1" x14ac:dyDescent="0.2">
      <c r="A164" s="86"/>
      <c r="B164" s="3" t="s">
        <v>251</v>
      </c>
      <c r="C164" s="2" t="s">
        <v>3</v>
      </c>
      <c r="D164" s="27">
        <v>9</v>
      </c>
      <c r="E164" s="58"/>
      <c r="F164" s="87"/>
    </row>
    <row r="165" spans="1:6" ht="23" customHeight="1" x14ac:dyDescent="0.2">
      <c r="A165" s="86"/>
      <c r="B165" s="3" t="s">
        <v>252</v>
      </c>
      <c r="C165" s="2" t="s">
        <v>3</v>
      </c>
      <c r="D165" s="27">
        <v>2</v>
      </c>
      <c r="E165" s="58"/>
      <c r="F165" s="87"/>
    </row>
    <row r="166" spans="1:6" ht="23" customHeight="1" x14ac:dyDescent="0.2">
      <c r="A166" s="86"/>
      <c r="B166" s="3" t="s">
        <v>253</v>
      </c>
      <c r="C166" s="2" t="s">
        <v>3</v>
      </c>
      <c r="D166" s="27">
        <v>4</v>
      </c>
      <c r="E166" s="58"/>
      <c r="F166" s="87"/>
    </row>
    <row r="167" spans="1:6" ht="23" customHeight="1" x14ac:dyDescent="0.2">
      <c r="A167" s="86"/>
      <c r="B167" s="3" t="s">
        <v>254</v>
      </c>
      <c r="C167" s="2" t="s">
        <v>3</v>
      </c>
      <c r="D167" s="27">
        <v>6</v>
      </c>
      <c r="E167" s="58"/>
      <c r="F167" s="87"/>
    </row>
    <row r="168" spans="1:6" ht="23" customHeight="1" x14ac:dyDescent="0.2">
      <c r="A168" s="86"/>
      <c r="B168" s="3" t="s">
        <v>255</v>
      </c>
      <c r="C168" s="2" t="s">
        <v>3</v>
      </c>
      <c r="D168" s="27">
        <v>6</v>
      </c>
      <c r="E168" s="58"/>
      <c r="F168" s="87"/>
    </row>
    <row r="169" spans="1:6" ht="23" customHeight="1" x14ac:dyDescent="0.2">
      <c r="A169" s="86"/>
      <c r="B169" s="3" t="s">
        <v>256</v>
      </c>
      <c r="C169" s="2" t="s">
        <v>3</v>
      </c>
      <c r="D169" s="27">
        <v>6</v>
      </c>
      <c r="E169" s="58"/>
      <c r="F169" s="87"/>
    </row>
    <row r="170" spans="1:6" ht="23" customHeight="1" x14ac:dyDescent="0.2">
      <c r="A170" s="86"/>
      <c r="B170" s="3" t="s">
        <v>257</v>
      </c>
      <c r="C170" s="2" t="s">
        <v>3</v>
      </c>
      <c r="D170" s="27">
        <v>6</v>
      </c>
      <c r="E170" s="58"/>
      <c r="F170" s="87"/>
    </row>
    <row r="171" spans="1:6" ht="23" customHeight="1" x14ac:dyDescent="0.2">
      <c r="A171" s="86"/>
      <c r="B171" s="3" t="s">
        <v>258</v>
      </c>
      <c r="C171" s="2" t="s">
        <v>3</v>
      </c>
      <c r="D171" s="27">
        <v>2</v>
      </c>
      <c r="E171" s="58"/>
      <c r="F171" s="87"/>
    </row>
    <row r="172" spans="1:6" ht="23" customHeight="1" x14ac:dyDescent="0.2">
      <c r="A172" s="86"/>
      <c r="B172" s="3" t="s">
        <v>259</v>
      </c>
      <c r="C172" s="2" t="s">
        <v>3</v>
      </c>
      <c r="D172" s="27">
        <v>6</v>
      </c>
      <c r="E172" s="58"/>
      <c r="F172" s="87"/>
    </row>
    <row r="173" spans="1:6" ht="23" customHeight="1" x14ac:dyDescent="0.2">
      <c r="A173" s="86"/>
      <c r="B173" s="3" t="s">
        <v>260</v>
      </c>
      <c r="C173" s="2" t="s">
        <v>3</v>
      </c>
      <c r="D173" s="27">
        <v>32</v>
      </c>
      <c r="E173" s="58"/>
      <c r="F173" s="87"/>
    </row>
    <row r="174" spans="1:6" ht="23" customHeight="1" x14ac:dyDescent="0.2">
      <c r="A174" s="86"/>
      <c r="B174" s="3" t="s">
        <v>261</v>
      </c>
      <c r="C174" s="2" t="s">
        <v>113</v>
      </c>
      <c r="D174" s="45">
        <v>300</v>
      </c>
      <c r="E174" s="58"/>
      <c r="F174" s="87"/>
    </row>
    <row r="175" spans="1:6" ht="23" customHeight="1" x14ac:dyDescent="0.2">
      <c r="A175" s="86"/>
      <c r="B175" s="3" t="s">
        <v>262</v>
      </c>
      <c r="C175" s="2" t="s">
        <v>113</v>
      </c>
      <c r="D175" s="45">
        <v>150</v>
      </c>
      <c r="E175" s="58"/>
      <c r="F175" s="87"/>
    </row>
    <row r="176" spans="1:6" ht="23" customHeight="1" thickBot="1" x14ac:dyDescent="0.25">
      <c r="A176" s="88"/>
      <c r="B176" s="89" t="s">
        <v>263</v>
      </c>
      <c r="C176" s="101" t="s">
        <v>118</v>
      </c>
      <c r="D176" s="111">
        <v>1</v>
      </c>
      <c r="E176" s="103"/>
      <c r="F176" s="93"/>
    </row>
    <row r="177" spans="1:6" ht="24" customHeight="1" thickBot="1" x14ac:dyDescent="0.25">
      <c r="A177" s="110"/>
      <c r="B177" s="169" t="s">
        <v>314</v>
      </c>
      <c r="C177" s="12"/>
      <c r="D177" s="153"/>
      <c r="E177" s="61"/>
      <c r="F177" s="160">
        <f>SUM(F89:F176)</f>
        <v>0</v>
      </c>
    </row>
    <row r="178" spans="1:6" ht="44.25" customHeight="1" x14ac:dyDescent="0.2">
      <c r="A178" s="94">
        <v>8</v>
      </c>
      <c r="B178" s="174" t="s">
        <v>186</v>
      </c>
      <c r="C178" s="82"/>
      <c r="D178" s="96"/>
      <c r="E178" s="97"/>
      <c r="F178" s="85"/>
    </row>
    <row r="179" spans="1:6" ht="25.5" customHeight="1" x14ac:dyDescent="0.2">
      <c r="A179" s="86"/>
      <c r="B179" s="15" t="s">
        <v>121</v>
      </c>
      <c r="C179" s="2"/>
      <c r="D179" s="26"/>
      <c r="E179" s="53"/>
      <c r="F179" s="87"/>
    </row>
    <row r="180" spans="1:6" ht="25" customHeight="1" x14ac:dyDescent="0.2">
      <c r="A180" s="86" t="s">
        <v>187</v>
      </c>
      <c r="B180" s="3" t="s">
        <v>122</v>
      </c>
      <c r="C180" s="2" t="s">
        <v>118</v>
      </c>
      <c r="D180" s="27">
        <v>1</v>
      </c>
      <c r="E180" s="58"/>
      <c r="F180" s="87"/>
    </row>
    <row r="181" spans="1:6" ht="25" customHeight="1" x14ac:dyDescent="0.2">
      <c r="A181" s="86" t="s">
        <v>188</v>
      </c>
      <c r="B181" s="3" t="s">
        <v>123</v>
      </c>
      <c r="C181" s="5"/>
      <c r="D181" s="28"/>
      <c r="E181" s="57"/>
      <c r="F181" s="87"/>
    </row>
    <row r="182" spans="1:6" ht="25" customHeight="1" x14ac:dyDescent="0.2">
      <c r="A182" s="86"/>
      <c r="B182" s="3" t="s">
        <v>232</v>
      </c>
      <c r="C182" s="2" t="s">
        <v>113</v>
      </c>
      <c r="D182" s="45">
        <v>30</v>
      </c>
      <c r="E182" s="58"/>
      <c r="F182" s="87"/>
    </row>
    <row r="183" spans="1:6" ht="25" customHeight="1" x14ac:dyDescent="0.2">
      <c r="A183" s="86"/>
      <c r="B183" s="3" t="s">
        <v>233</v>
      </c>
      <c r="C183" s="2" t="s">
        <v>113</v>
      </c>
      <c r="D183" s="45">
        <v>30</v>
      </c>
      <c r="E183" s="58"/>
      <c r="F183" s="87"/>
    </row>
    <row r="184" spans="1:6" ht="25" customHeight="1" x14ac:dyDescent="0.2">
      <c r="A184" s="86"/>
      <c r="B184" s="3" t="s">
        <v>234</v>
      </c>
      <c r="C184" s="2" t="s">
        <v>113</v>
      </c>
      <c r="D184" s="45">
        <v>20</v>
      </c>
      <c r="E184" s="58"/>
      <c r="F184" s="87"/>
    </row>
    <row r="185" spans="1:6" ht="25" customHeight="1" x14ac:dyDescent="0.2">
      <c r="A185" s="86" t="s">
        <v>189</v>
      </c>
      <c r="B185" s="3" t="s">
        <v>124</v>
      </c>
      <c r="C185" s="2"/>
      <c r="D185" s="27"/>
      <c r="E185" s="58"/>
      <c r="F185" s="87"/>
    </row>
    <row r="186" spans="1:6" ht="25" customHeight="1" x14ac:dyDescent="0.2">
      <c r="A186" s="86"/>
      <c r="B186" s="3" t="s">
        <v>235</v>
      </c>
      <c r="C186" s="2" t="s">
        <v>3</v>
      </c>
      <c r="D186" s="27">
        <v>8</v>
      </c>
      <c r="E186" s="58"/>
      <c r="F186" s="87"/>
    </row>
    <row r="187" spans="1:6" ht="25" customHeight="1" x14ac:dyDescent="0.2">
      <c r="A187" s="86"/>
      <c r="B187" s="3" t="s">
        <v>236</v>
      </c>
      <c r="C187" s="2" t="s">
        <v>3</v>
      </c>
      <c r="D187" s="27">
        <v>22</v>
      </c>
      <c r="E187" s="58"/>
      <c r="F187" s="87"/>
    </row>
    <row r="188" spans="1:6" ht="25" customHeight="1" x14ac:dyDescent="0.2">
      <c r="A188" s="86"/>
      <c r="B188" s="3" t="s">
        <v>237</v>
      </c>
      <c r="C188" s="2" t="s">
        <v>3</v>
      </c>
      <c r="D188" s="27">
        <v>3</v>
      </c>
      <c r="E188" s="58"/>
      <c r="F188" s="87"/>
    </row>
    <row r="189" spans="1:6" ht="25" customHeight="1" x14ac:dyDescent="0.2">
      <c r="A189" s="86" t="s">
        <v>190</v>
      </c>
      <c r="B189" s="3" t="s">
        <v>125</v>
      </c>
      <c r="C189" s="2" t="s">
        <v>118</v>
      </c>
      <c r="D189" s="27">
        <v>5</v>
      </c>
      <c r="E189" s="58"/>
      <c r="F189" s="87"/>
    </row>
    <row r="190" spans="1:6" ht="25" customHeight="1" x14ac:dyDescent="0.2">
      <c r="A190" s="86" t="s">
        <v>191</v>
      </c>
      <c r="B190" s="15" t="s">
        <v>126</v>
      </c>
      <c r="C190" s="21"/>
      <c r="D190" s="29"/>
      <c r="E190" s="73"/>
      <c r="F190" s="98"/>
    </row>
    <row r="191" spans="1:6" ht="34.5" customHeight="1" x14ac:dyDescent="0.2">
      <c r="A191" s="86"/>
      <c r="B191" s="3" t="s">
        <v>217</v>
      </c>
      <c r="C191" s="6" t="s">
        <v>3</v>
      </c>
      <c r="D191" s="27">
        <v>20</v>
      </c>
      <c r="E191" s="57"/>
      <c r="F191" s="87"/>
    </row>
    <row r="192" spans="1:6" ht="25" customHeight="1" x14ac:dyDescent="0.2">
      <c r="A192" s="86"/>
      <c r="B192" s="3" t="s">
        <v>218</v>
      </c>
      <c r="C192" s="2" t="s">
        <v>3</v>
      </c>
      <c r="D192" s="27">
        <v>21</v>
      </c>
      <c r="E192" s="58"/>
      <c r="F192" s="87"/>
    </row>
    <row r="193" spans="1:6" ht="25" customHeight="1" x14ac:dyDescent="0.2">
      <c r="A193" s="86"/>
      <c r="B193" s="3" t="s">
        <v>219</v>
      </c>
      <c r="C193" s="2" t="s">
        <v>3</v>
      </c>
      <c r="D193" s="27">
        <v>1</v>
      </c>
      <c r="E193" s="58"/>
      <c r="F193" s="87"/>
    </row>
    <row r="194" spans="1:6" ht="25" customHeight="1" x14ac:dyDescent="0.2">
      <c r="A194" s="86"/>
      <c r="B194" s="3" t="s">
        <v>220</v>
      </c>
      <c r="C194" s="2" t="s">
        <v>3</v>
      </c>
      <c r="D194" s="27">
        <v>37</v>
      </c>
      <c r="E194" s="58"/>
      <c r="F194" s="87"/>
    </row>
    <row r="195" spans="1:6" ht="25" customHeight="1" x14ac:dyDescent="0.2">
      <c r="A195" s="86"/>
      <c r="B195" s="3" t="s">
        <v>221</v>
      </c>
      <c r="C195" s="2" t="s">
        <v>3</v>
      </c>
      <c r="D195" s="27">
        <v>4</v>
      </c>
      <c r="E195" s="58"/>
      <c r="F195" s="87"/>
    </row>
    <row r="196" spans="1:6" ht="25" customHeight="1" x14ac:dyDescent="0.2">
      <c r="A196" s="86"/>
      <c r="B196" s="3" t="s">
        <v>222</v>
      </c>
      <c r="C196" s="2" t="s">
        <v>3</v>
      </c>
      <c r="D196" s="28">
        <v>8</v>
      </c>
      <c r="E196" s="58"/>
      <c r="F196" s="87"/>
    </row>
    <row r="197" spans="1:6" ht="25" customHeight="1" x14ac:dyDescent="0.2">
      <c r="A197" s="86" t="s">
        <v>192</v>
      </c>
      <c r="B197" s="15" t="s">
        <v>127</v>
      </c>
      <c r="C197" s="2"/>
      <c r="D197" s="27"/>
      <c r="E197" s="8"/>
      <c r="F197" s="87"/>
    </row>
    <row r="198" spans="1:6" ht="27" customHeight="1" x14ac:dyDescent="0.2">
      <c r="A198" s="86"/>
      <c r="B198" s="3" t="s">
        <v>223</v>
      </c>
      <c r="C198" s="2" t="s">
        <v>3</v>
      </c>
      <c r="D198" s="27">
        <v>37</v>
      </c>
      <c r="E198" s="58"/>
      <c r="F198" s="87"/>
    </row>
    <row r="199" spans="1:6" ht="27" customHeight="1" x14ac:dyDescent="0.2">
      <c r="A199" s="86"/>
      <c r="B199" s="3" t="s">
        <v>224</v>
      </c>
      <c r="C199" s="2" t="s">
        <v>3</v>
      </c>
      <c r="D199" s="27">
        <v>48</v>
      </c>
      <c r="E199" s="58"/>
      <c r="F199" s="87"/>
    </row>
    <row r="200" spans="1:6" ht="27" customHeight="1" x14ac:dyDescent="0.2">
      <c r="A200" s="86"/>
      <c r="B200" s="3" t="s">
        <v>225</v>
      </c>
      <c r="C200" s="2" t="s">
        <v>3</v>
      </c>
      <c r="D200" s="27">
        <v>17</v>
      </c>
      <c r="E200" s="58"/>
      <c r="F200" s="87"/>
    </row>
    <row r="201" spans="1:6" ht="27" customHeight="1" x14ac:dyDescent="0.2">
      <c r="A201" s="86"/>
      <c r="B201" s="3" t="s">
        <v>226</v>
      </c>
      <c r="C201" s="2" t="s">
        <v>3</v>
      </c>
      <c r="D201" s="27">
        <v>5</v>
      </c>
      <c r="E201" s="58"/>
      <c r="F201" s="87"/>
    </row>
    <row r="202" spans="1:6" ht="27" customHeight="1" x14ac:dyDescent="0.2">
      <c r="A202" s="86"/>
      <c r="B202" s="3" t="s">
        <v>227</v>
      </c>
      <c r="C202" s="2" t="s">
        <v>3</v>
      </c>
      <c r="D202" s="27">
        <v>5</v>
      </c>
      <c r="E202" s="58"/>
      <c r="F202" s="87"/>
    </row>
    <row r="203" spans="1:6" ht="27" customHeight="1" x14ac:dyDescent="0.2">
      <c r="A203" s="86"/>
      <c r="B203" s="3" t="s">
        <v>347</v>
      </c>
      <c r="C203" s="2" t="s">
        <v>3</v>
      </c>
      <c r="D203" s="27">
        <v>5</v>
      </c>
      <c r="E203" s="58"/>
      <c r="F203" s="87"/>
    </row>
    <row r="204" spans="1:6" ht="27" customHeight="1" x14ac:dyDescent="0.2">
      <c r="A204" s="86" t="s">
        <v>193</v>
      </c>
      <c r="B204" s="3" t="s">
        <v>128</v>
      </c>
      <c r="C204" s="2"/>
      <c r="D204" s="27"/>
      <c r="E204" s="58"/>
      <c r="F204" s="87"/>
    </row>
    <row r="205" spans="1:6" ht="27" customHeight="1" x14ac:dyDescent="0.2">
      <c r="A205" s="86"/>
      <c r="B205" s="3" t="s">
        <v>228</v>
      </c>
      <c r="C205" s="2" t="s">
        <v>113</v>
      </c>
      <c r="D205" s="45">
        <v>53</v>
      </c>
      <c r="E205" s="58"/>
      <c r="F205" s="87"/>
    </row>
    <row r="206" spans="1:6" ht="27" customHeight="1" x14ac:dyDescent="0.2">
      <c r="A206" s="86"/>
      <c r="B206" s="3" t="s">
        <v>229</v>
      </c>
      <c r="C206" s="2" t="s">
        <v>113</v>
      </c>
      <c r="D206" s="45">
        <v>20</v>
      </c>
      <c r="E206" s="58"/>
      <c r="F206" s="87"/>
    </row>
    <row r="207" spans="1:6" ht="27" customHeight="1" x14ac:dyDescent="0.2">
      <c r="A207" s="86"/>
      <c r="B207" s="3" t="s">
        <v>230</v>
      </c>
      <c r="C207" s="2" t="s">
        <v>113</v>
      </c>
      <c r="D207" s="45">
        <v>36</v>
      </c>
      <c r="E207" s="58"/>
      <c r="F207" s="87"/>
    </row>
    <row r="208" spans="1:6" ht="27" customHeight="1" x14ac:dyDescent="0.2">
      <c r="A208" s="86"/>
      <c r="B208" s="3" t="s">
        <v>231</v>
      </c>
      <c r="C208" s="2" t="s">
        <v>113</v>
      </c>
      <c r="D208" s="45">
        <v>10</v>
      </c>
      <c r="E208" s="58"/>
      <c r="F208" s="99"/>
    </row>
    <row r="209" spans="1:6" ht="27" customHeight="1" x14ac:dyDescent="0.2">
      <c r="A209" s="86" t="s">
        <v>194</v>
      </c>
      <c r="B209" s="3" t="s">
        <v>129</v>
      </c>
      <c r="C209" s="2" t="s">
        <v>3</v>
      </c>
      <c r="D209" s="28">
        <v>4</v>
      </c>
      <c r="E209" s="58"/>
      <c r="F209" s="87"/>
    </row>
    <row r="210" spans="1:6" ht="25" customHeight="1" x14ac:dyDescent="0.2">
      <c r="A210" s="100"/>
      <c r="B210" s="15" t="s">
        <v>130</v>
      </c>
      <c r="C210" s="2"/>
      <c r="D210" s="27"/>
      <c r="E210" s="8"/>
      <c r="F210" s="98"/>
    </row>
    <row r="211" spans="1:6" ht="27" customHeight="1" x14ac:dyDescent="0.2">
      <c r="A211" s="86" t="s">
        <v>195</v>
      </c>
      <c r="B211" s="3" t="s">
        <v>131</v>
      </c>
      <c r="C211" s="2"/>
      <c r="D211" s="27"/>
      <c r="E211" s="8"/>
      <c r="F211" s="87"/>
    </row>
    <row r="212" spans="1:6" ht="27" customHeight="1" x14ac:dyDescent="0.2">
      <c r="A212" s="86"/>
      <c r="B212" s="3" t="s">
        <v>216</v>
      </c>
      <c r="C212" s="2" t="s">
        <v>3</v>
      </c>
      <c r="D212" s="27">
        <v>24</v>
      </c>
      <c r="E212" s="58"/>
      <c r="F212" s="87"/>
    </row>
    <row r="213" spans="1:6" ht="27" customHeight="1" x14ac:dyDescent="0.2">
      <c r="A213" s="86"/>
      <c r="B213" s="3" t="s">
        <v>215</v>
      </c>
      <c r="C213" s="2" t="s">
        <v>3</v>
      </c>
      <c r="D213" s="27">
        <v>20</v>
      </c>
      <c r="E213" s="58"/>
      <c r="F213" s="87"/>
    </row>
    <row r="214" spans="1:6" ht="27" customHeight="1" x14ac:dyDescent="0.2">
      <c r="A214" s="86" t="s">
        <v>196</v>
      </c>
      <c r="B214" s="3" t="s">
        <v>132</v>
      </c>
      <c r="C214" s="2" t="s">
        <v>3</v>
      </c>
      <c r="D214" s="27">
        <v>1</v>
      </c>
      <c r="E214" s="58"/>
      <c r="F214" s="87"/>
    </row>
    <row r="215" spans="1:6" ht="27" customHeight="1" x14ac:dyDescent="0.2">
      <c r="A215" s="86" t="s">
        <v>197</v>
      </c>
      <c r="B215" s="3" t="s">
        <v>133</v>
      </c>
      <c r="C215" s="2"/>
      <c r="D215" s="27"/>
      <c r="E215" s="8"/>
      <c r="F215" s="87"/>
    </row>
    <row r="216" spans="1:6" ht="27" customHeight="1" x14ac:dyDescent="0.2">
      <c r="A216" s="86"/>
      <c r="B216" s="3" t="s">
        <v>213</v>
      </c>
      <c r="C216" s="2" t="s">
        <v>113</v>
      </c>
      <c r="D216" s="45">
        <v>20</v>
      </c>
      <c r="E216" s="58"/>
      <c r="F216" s="87"/>
    </row>
    <row r="217" spans="1:6" ht="27" customHeight="1" x14ac:dyDescent="0.2">
      <c r="A217" s="86"/>
      <c r="B217" s="3" t="s">
        <v>214</v>
      </c>
      <c r="C217" s="2" t="s">
        <v>113</v>
      </c>
      <c r="D217" s="45">
        <v>20</v>
      </c>
      <c r="E217" s="58"/>
      <c r="F217" s="87"/>
    </row>
    <row r="218" spans="1:6" ht="27" customHeight="1" thickBot="1" x14ac:dyDescent="0.25">
      <c r="A218" s="88" t="s">
        <v>198</v>
      </c>
      <c r="B218" s="89" t="s">
        <v>134</v>
      </c>
      <c r="C218" s="101" t="s">
        <v>118</v>
      </c>
      <c r="D218" s="102">
        <v>3</v>
      </c>
      <c r="E218" s="103"/>
      <c r="F218" s="93"/>
    </row>
    <row r="219" spans="1:6" ht="25" customHeight="1" x14ac:dyDescent="0.2">
      <c r="A219" s="80"/>
      <c r="B219" s="81" t="s">
        <v>135</v>
      </c>
      <c r="C219" s="82"/>
      <c r="D219" s="83"/>
      <c r="E219" s="84"/>
      <c r="F219" s="85"/>
    </row>
    <row r="220" spans="1:6" ht="27" customHeight="1" x14ac:dyDescent="0.2">
      <c r="A220" s="86" t="s">
        <v>199</v>
      </c>
      <c r="B220" s="3" t="s">
        <v>348</v>
      </c>
      <c r="C220" s="23"/>
      <c r="D220" s="28"/>
      <c r="E220" s="25"/>
      <c r="F220" s="87"/>
    </row>
    <row r="221" spans="1:6" ht="27" customHeight="1" x14ac:dyDescent="0.2">
      <c r="A221" s="86"/>
      <c r="B221" s="3" t="s">
        <v>319</v>
      </c>
      <c r="C221" s="24" t="s">
        <v>3</v>
      </c>
      <c r="D221" s="28">
        <v>8</v>
      </c>
      <c r="E221" s="57"/>
      <c r="F221" s="87"/>
    </row>
    <row r="222" spans="1:6" ht="27" customHeight="1" x14ac:dyDescent="0.2">
      <c r="A222" s="86"/>
      <c r="B222" s="3" t="s">
        <v>320</v>
      </c>
      <c r="C222" s="24" t="s">
        <v>3</v>
      </c>
      <c r="D222" s="28">
        <v>2</v>
      </c>
      <c r="E222" s="57"/>
      <c r="F222" s="87"/>
    </row>
    <row r="223" spans="1:6" ht="27" customHeight="1" x14ac:dyDescent="0.2">
      <c r="A223" s="86"/>
      <c r="B223" s="3" t="s">
        <v>321</v>
      </c>
      <c r="C223" s="24" t="s">
        <v>3</v>
      </c>
      <c r="D223" s="28">
        <v>5</v>
      </c>
      <c r="E223" s="57"/>
      <c r="F223" s="87"/>
    </row>
    <row r="224" spans="1:6" ht="27" customHeight="1" x14ac:dyDescent="0.2">
      <c r="A224" s="86" t="s">
        <v>200</v>
      </c>
      <c r="B224" s="3" t="s">
        <v>136</v>
      </c>
      <c r="C224" s="5" t="s">
        <v>118</v>
      </c>
      <c r="D224" s="28">
        <v>8</v>
      </c>
      <c r="E224" s="57"/>
      <c r="F224" s="87"/>
    </row>
    <row r="225" spans="1:6" ht="27" customHeight="1" x14ac:dyDescent="0.2">
      <c r="A225" s="86" t="s">
        <v>201</v>
      </c>
      <c r="B225" s="3" t="s">
        <v>137</v>
      </c>
      <c r="C225" s="2"/>
      <c r="D225" s="27"/>
      <c r="E225" s="8"/>
      <c r="F225" s="87"/>
    </row>
    <row r="226" spans="1:6" ht="27" customHeight="1" x14ac:dyDescent="0.2">
      <c r="A226" s="86"/>
      <c r="B226" s="3" t="s">
        <v>322</v>
      </c>
      <c r="C226" s="2" t="s">
        <v>3</v>
      </c>
      <c r="D226" s="27">
        <v>16</v>
      </c>
      <c r="E226" s="58"/>
      <c r="F226" s="87"/>
    </row>
    <row r="227" spans="1:6" ht="27" customHeight="1" x14ac:dyDescent="0.2">
      <c r="A227" s="86"/>
      <c r="B227" s="3" t="s">
        <v>323</v>
      </c>
      <c r="C227" s="2" t="s">
        <v>3</v>
      </c>
      <c r="D227" s="27">
        <v>4</v>
      </c>
      <c r="E227" s="58"/>
      <c r="F227" s="87"/>
    </row>
    <row r="228" spans="1:6" ht="34" x14ac:dyDescent="0.2">
      <c r="A228" s="86" t="s">
        <v>202</v>
      </c>
      <c r="B228" s="3" t="s">
        <v>138</v>
      </c>
      <c r="C228" s="2" t="s">
        <v>36</v>
      </c>
      <c r="D228" s="45">
        <v>95</v>
      </c>
      <c r="E228" s="58"/>
      <c r="F228" s="87"/>
    </row>
    <row r="229" spans="1:6" ht="25" customHeight="1" x14ac:dyDescent="0.2">
      <c r="A229" s="86" t="s">
        <v>203</v>
      </c>
      <c r="B229" s="3" t="s">
        <v>139</v>
      </c>
      <c r="C229" s="2" t="s">
        <v>3</v>
      </c>
      <c r="D229" s="27">
        <v>32</v>
      </c>
      <c r="E229" s="58"/>
      <c r="F229" s="87"/>
    </row>
    <row r="230" spans="1:6" ht="25" customHeight="1" x14ac:dyDescent="0.2">
      <c r="A230" s="86" t="s">
        <v>204</v>
      </c>
      <c r="B230" s="3" t="s">
        <v>140</v>
      </c>
      <c r="C230" s="2" t="s">
        <v>3</v>
      </c>
      <c r="D230" s="27">
        <v>4</v>
      </c>
      <c r="E230" s="58"/>
      <c r="F230" s="87"/>
    </row>
    <row r="231" spans="1:6" ht="25" customHeight="1" x14ac:dyDescent="0.2">
      <c r="A231" s="86" t="s">
        <v>205</v>
      </c>
      <c r="B231" s="3" t="s">
        <v>141</v>
      </c>
      <c r="C231" s="2" t="s">
        <v>3</v>
      </c>
      <c r="D231" s="27">
        <v>16</v>
      </c>
      <c r="E231" s="58"/>
      <c r="F231" s="87"/>
    </row>
    <row r="232" spans="1:6" ht="25" customHeight="1" x14ac:dyDescent="0.2">
      <c r="A232" s="86" t="s">
        <v>206</v>
      </c>
      <c r="B232" s="3" t="s">
        <v>142</v>
      </c>
      <c r="C232" s="2" t="s">
        <v>3</v>
      </c>
      <c r="D232" s="27">
        <v>4</v>
      </c>
      <c r="E232" s="58"/>
      <c r="F232" s="87"/>
    </row>
    <row r="233" spans="1:6" ht="25" customHeight="1" x14ac:dyDescent="0.2">
      <c r="A233" s="86" t="s">
        <v>207</v>
      </c>
      <c r="B233" s="3" t="s">
        <v>143</v>
      </c>
      <c r="C233" s="2"/>
      <c r="D233" s="27"/>
      <c r="E233" s="8"/>
      <c r="F233" s="87"/>
    </row>
    <row r="234" spans="1:6" ht="25" customHeight="1" x14ac:dyDescent="0.2">
      <c r="A234" s="86"/>
      <c r="B234" s="3" t="s">
        <v>324</v>
      </c>
      <c r="C234" s="2" t="s">
        <v>113</v>
      </c>
      <c r="D234" s="45">
        <v>33</v>
      </c>
      <c r="E234" s="72"/>
      <c r="F234" s="87"/>
    </row>
    <row r="235" spans="1:6" ht="25" customHeight="1" x14ac:dyDescent="0.2">
      <c r="A235" s="86"/>
      <c r="B235" s="3" t="s">
        <v>325</v>
      </c>
      <c r="C235" s="2" t="s">
        <v>113</v>
      </c>
      <c r="D235" s="45">
        <v>35</v>
      </c>
      <c r="E235" s="72"/>
      <c r="F235" s="87"/>
    </row>
    <row r="236" spans="1:6" ht="25" customHeight="1" x14ac:dyDescent="0.2">
      <c r="A236" s="86"/>
      <c r="B236" s="3" t="s">
        <v>326</v>
      </c>
      <c r="C236" s="2" t="s">
        <v>113</v>
      </c>
      <c r="D236" s="45">
        <v>45</v>
      </c>
      <c r="E236" s="72"/>
      <c r="F236" s="87"/>
    </row>
    <row r="237" spans="1:6" ht="34" x14ac:dyDescent="0.2">
      <c r="A237" s="86" t="s">
        <v>208</v>
      </c>
      <c r="B237" s="3" t="s">
        <v>144</v>
      </c>
      <c r="C237" s="2" t="s">
        <v>118</v>
      </c>
      <c r="D237" s="27">
        <v>4</v>
      </c>
      <c r="E237" s="72"/>
      <c r="F237" s="87"/>
    </row>
    <row r="238" spans="1:6" ht="42" customHeight="1" thickBot="1" x14ac:dyDescent="0.25">
      <c r="A238" s="88" t="s">
        <v>209</v>
      </c>
      <c r="B238" s="89" t="s">
        <v>145</v>
      </c>
      <c r="C238" s="90" t="s">
        <v>109</v>
      </c>
      <c r="D238" s="91">
        <v>1</v>
      </c>
      <c r="E238" s="92"/>
      <c r="F238" s="93"/>
    </row>
    <row r="239" spans="1:6" ht="30.75" customHeight="1" thickBot="1" x14ac:dyDescent="0.25">
      <c r="A239" s="154"/>
      <c r="B239" s="169" t="s">
        <v>315</v>
      </c>
      <c r="C239" s="155"/>
      <c r="D239" s="156"/>
      <c r="E239" s="157"/>
      <c r="F239" s="159">
        <f>SUM(F178:F238)</f>
        <v>0</v>
      </c>
    </row>
    <row r="240" spans="1:6" ht="26.25" customHeight="1" thickBot="1" x14ac:dyDescent="0.25"/>
    <row r="241" spans="1:7" ht="29.25" customHeight="1" x14ac:dyDescent="0.2">
      <c r="A241" s="22"/>
      <c r="B241" s="161"/>
      <c r="C241" s="209" t="s">
        <v>44</v>
      </c>
      <c r="D241" s="210"/>
      <c r="E241" s="211">
        <f>F19+F38+F47+F56+F62+F87+F177+F239</f>
        <v>0</v>
      </c>
      <c r="F241" s="210"/>
      <c r="G241" s="177"/>
    </row>
    <row r="242" spans="1:7" ht="29.25" customHeight="1" x14ac:dyDescent="0.2">
      <c r="A242" s="22"/>
      <c r="B242" s="161"/>
      <c r="C242" s="212" t="s">
        <v>311</v>
      </c>
      <c r="D242" s="213"/>
      <c r="E242" s="214">
        <f>E241*20/100</f>
        <v>0</v>
      </c>
      <c r="F242" s="213"/>
      <c r="G242" s="75"/>
    </row>
    <row r="243" spans="1:7" ht="29.25" customHeight="1" thickBot="1" x14ac:dyDescent="0.25">
      <c r="A243" s="22"/>
      <c r="B243" s="161"/>
      <c r="C243" s="200" t="s">
        <v>312</v>
      </c>
      <c r="D243" s="201"/>
      <c r="E243" s="202">
        <f>E241+E242</f>
        <v>0</v>
      </c>
      <c r="F243" s="201"/>
    </row>
    <row r="244" spans="1:7" ht="27.75" customHeight="1" x14ac:dyDescent="0.2"/>
    <row r="245" spans="1:7" ht="31.5" customHeight="1" x14ac:dyDescent="0.25">
      <c r="B245" s="162" t="s">
        <v>350</v>
      </c>
    </row>
    <row r="246" spans="1:7" ht="23.25" customHeight="1" x14ac:dyDescent="0.25">
      <c r="B246" s="163" t="s">
        <v>351</v>
      </c>
    </row>
    <row r="248" spans="1:7" ht="24.75" customHeight="1" x14ac:dyDescent="0.2"/>
    <row r="249" spans="1:7" ht="24.75" customHeight="1" x14ac:dyDescent="0.25">
      <c r="B249" s="162" t="s">
        <v>316</v>
      </c>
    </row>
    <row r="250" spans="1:7" ht="24.75" customHeight="1" x14ac:dyDescent="0.2"/>
    <row r="251" spans="1:7" ht="24.75" customHeight="1" x14ac:dyDescent="0.2"/>
    <row r="252" spans="1:7" ht="24.75" customHeight="1" x14ac:dyDescent="0.2"/>
    <row r="253" spans="1:7" ht="27" customHeight="1" x14ac:dyDescent="0.2"/>
    <row r="254" spans="1:7" ht="19" x14ac:dyDescent="0.25">
      <c r="B254" s="162" t="s">
        <v>317</v>
      </c>
    </row>
  </sheetData>
  <mergeCells count="18">
    <mergeCell ref="C243:D243"/>
    <mergeCell ref="E243:F243"/>
    <mergeCell ref="F7:F9"/>
    <mergeCell ref="C88:F88"/>
    <mergeCell ref="C241:D241"/>
    <mergeCell ref="E241:F241"/>
    <mergeCell ref="C242:D242"/>
    <mergeCell ref="E242:F242"/>
    <mergeCell ref="A1:B1"/>
    <mergeCell ref="A2:B2"/>
    <mergeCell ref="A3:B3"/>
    <mergeCell ref="B4:F4"/>
    <mergeCell ref="B5:F5"/>
    <mergeCell ref="A7:A9"/>
    <mergeCell ref="B7:B9"/>
    <mergeCell ref="C7:C9"/>
    <mergeCell ref="D7:D9"/>
    <mergeCell ref="E7:E9"/>
  </mergeCells>
  <pageMargins left="0.51181102362204722" right="0.31496062992125984" top="0.47244094488188981" bottom="0.55118110236220474" header="0.31496062992125984" footer="0.11811023622047245"/>
  <pageSetup scale="60" orientation="portrait" useFirstPageNumber="1" r:id="rId1"/>
  <headerFooter>
    <oddFooter>&amp;R&amp;P</oddFooter>
  </headerFooter>
  <rowBreaks count="5" manualBreakCount="5">
    <brk id="47" max="5" man="1"/>
    <brk id="87" max="5" man="1"/>
    <brk id="129" max="5" man="1"/>
    <brk id="177" max="5" man="1"/>
    <brk id="21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BD  Marché INTERIEUR BATI mod  </vt:lpstr>
      <vt:lpstr>'BD  Marché INTERIEUR BATI mod 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2022-08-17T07:57:00Z</dcterms:modified>
</cp:coreProperties>
</file>