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ESTIMATION CONFIDENTIELLE" sheetId="10" r:id="rId1"/>
  </sheets>
  <definedNames>
    <definedName name="_xlnm.Print_Titles" localSheetId="0">'ESTIMATION CONFIDENTIELLE'!$6:$7</definedName>
    <definedName name="_xlnm.Print_Area" localSheetId="0">'ESTIMATION CONFIDENTIELLE'!$A$1:$F$119</definedName>
  </definedNames>
  <calcPr calcId="162913"/>
</workbook>
</file>

<file path=xl/calcChain.xml><?xml version="1.0" encoding="utf-8"?>
<calcChain xmlns="http://schemas.openxmlformats.org/spreadsheetml/2006/main">
  <c r="F11" i="10" l="1"/>
  <c r="D35" i="10" l="1"/>
  <c r="F73" i="10" l="1"/>
  <c r="F65" i="10"/>
  <c r="F67" i="10"/>
  <c r="F62" i="10"/>
  <c r="F61" i="10"/>
  <c r="F49" i="10"/>
  <c r="F47" i="10"/>
  <c r="F19" i="10"/>
  <c r="F17" i="10" l="1"/>
  <c r="F15" i="10"/>
  <c r="F38" i="10"/>
  <c r="F37" i="10"/>
  <c r="F34" i="10" l="1"/>
  <c r="F9" i="10" l="1"/>
  <c r="F69" i="10"/>
  <c r="F71" i="10" s="1"/>
  <c r="F91" i="10" s="1"/>
  <c r="F77" i="10" l="1"/>
  <c r="F60" i="10" l="1"/>
  <c r="F63" i="10" s="1"/>
  <c r="F90" i="10" s="1"/>
  <c r="F48" i="10"/>
  <c r="F51" i="10"/>
  <c r="F52" i="10"/>
  <c r="F53" i="10"/>
  <c r="F54" i="10"/>
  <c r="F55" i="10"/>
  <c r="F56" i="10"/>
  <c r="F50" i="10"/>
  <c r="F57" i="10" l="1"/>
  <c r="F89" i="10" s="1"/>
  <c r="F33" i="10"/>
  <c r="F36" i="10" l="1"/>
  <c r="F32" i="10"/>
  <c r="F31" i="10" l="1"/>
  <c r="F23" i="10" l="1"/>
  <c r="F25" i="10" l="1"/>
  <c r="F78" i="10" l="1"/>
  <c r="F79" i="10" s="1"/>
  <c r="F93" i="10" s="1"/>
  <c r="F30" i="10"/>
  <c r="F35" i="10"/>
  <c r="F39" i="10"/>
  <c r="F40" i="10"/>
  <c r="F41" i="10"/>
  <c r="F42" i="10"/>
  <c r="F43" i="10"/>
  <c r="F44" i="10"/>
  <c r="F84" i="10" l="1"/>
  <c r="F83" i="10"/>
  <c r="F82" i="10"/>
  <c r="F81" i="10"/>
  <c r="F85" i="10" s="1"/>
  <c r="F94" i="10" s="1"/>
  <c r="F74" i="10"/>
  <c r="F75" i="10" s="1"/>
  <c r="F92" i="10" s="1"/>
  <c r="F29" i="10"/>
  <c r="F45" i="10" s="1"/>
  <c r="F88" i="10" s="1"/>
  <c r="F21" i="10"/>
  <c r="F13" i="10"/>
  <c r="F27" i="10" s="1"/>
  <c r="F87" i="10" s="1"/>
  <c r="F96" i="10" l="1"/>
  <c r="F97" i="10" l="1"/>
  <c r="F98" i="10" s="1"/>
</calcChain>
</file>

<file path=xl/sharedStrings.xml><?xml version="1.0" encoding="utf-8"?>
<sst xmlns="http://schemas.openxmlformats.org/spreadsheetml/2006/main" count="199" uniqueCount="150">
  <si>
    <t>N°</t>
  </si>
  <si>
    <t>DESIGNATION  DES  OUVRAGES</t>
  </si>
  <si>
    <t>U</t>
  </si>
  <si>
    <t>En chiffre</t>
  </si>
  <si>
    <t xml:space="preserve">ENS </t>
  </si>
  <si>
    <t>ENDUITS EXTERIEURS SUR FACADE EN MORTIER DE CIMENT Y/C ENDUITS STRIE                                                                                                                                                                     Le mètre carré………………………………………………………..</t>
  </si>
  <si>
    <t>ml</t>
  </si>
  <si>
    <t xml:space="preserve">TOTAL  GENERAL  HORS .TAXES </t>
  </si>
  <si>
    <t xml:space="preserve">T.V.A. 20 % </t>
  </si>
  <si>
    <t xml:space="preserve">TOTAL   GENERAL  T.T.C </t>
  </si>
  <si>
    <t xml:space="preserve">BORDEREAU DES PRIX ET DETAILS ESTIMATIFS </t>
  </si>
  <si>
    <t>A-1</t>
  </si>
  <si>
    <t xml:space="preserve">B – GROS OEUVRE </t>
  </si>
  <si>
    <t>B-1</t>
  </si>
  <si>
    <t>B-2</t>
  </si>
  <si>
    <t>B-3</t>
  </si>
  <si>
    <t>B-4</t>
  </si>
  <si>
    <t>B-5</t>
  </si>
  <si>
    <t>B-6</t>
  </si>
  <si>
    <t>B-7</t>
  </si>
  <si>
    <t>B-8</t>
  </si>
  <si>
    <t>B-9</t>
  </si>
  <si>
    <t>B-11</t>
  </si>
  <si>
    <t>B-12</t>
  </si>
  <si>
    <t>C-1</t>
  </si>
  <si>
    <t>C-2</t>
  </si>
  <si>
    <t>C-3</t>
  </si>
  <si>
    <t>C-4</t>
  </si>
  <si>
    <t>E-1</t>
  </si>
  <si>
    <t>E-2</t>
  </si>
  <si>
    <t>E-3</t>
  </si>
  <si>
    <t>F-1</t>
  </si>
  <si>
    <t>H-1</t>
  </si>
  <si>
    <t>H-2</t>
  </si>
  <si>
    <t>H-4</t>
  </si>
  <si>
    <t>BETON ARME POUR TOUT OUVRAGE EN FONDATIONS ET ELEVATION                                                                                                                           Le mètre cube………………………………………………………..</t>
  </si>
  <si>
    <t xml:space="preserve"> </t>
  </si>
  <si>
    <t>B-13</t>
  </si>
  <si>
    <t>m²</t>
  </si>
  <si>
    <t>Le mètre carré……………………………………….</t>
  </si>
  <si>
    <t>L'Ensemble ……………………………………….</t>
  </si>
  <si>
    <t>Ens</t>
  </si>
  <si>
    <t xml:space="preserve">TERRASSEMENT EN TRANCHEE OU PUITS DANS TOUS LE TERRAIN              </t>
  </si>
  <si>
    <t xml:space="preserve">TOTAL  B – GROS OEUVRE </t>
  </si>
  <si>
    <t>C-5</t>
  </si>
  <si>
    <t>C-6</t>
  </si>
  <si>
    <t>C-7</t>
  </si>
  <si>
    <t>C-8</t>
  </si>
  <si>
    <t>C-9</t>
  </si>
  <si>
    <t>CURAGE DE RESEAU D’ASSAINISSEMENT EXISTANT                                            L'ensemble…………………………………………………..</t>
  </si>
  <si>
    <t>G-2</t>
  </si>
  <si>
    <t xml:space="preserve">PEINTURE GLYCEROPHTALIQUE SUR FERRONERIE                                                                        Le mètre carré………………………………………………….         </t>
  </si>
  <si>
    <t>RECAPITULATIF</t>
  </si>
  <si>
    <t>A – TERRASSEMENT- DEMOLITION ET DECAPAGE</t>
  </si>
  <si>
    <t>TOTAL  A – TERRASSEMENT - DEMOLITION ET DECAPAGE</t>
  </si>
  <si>
    <t xml:space="preserve">D - ASSAINISSEMENT </t>
  </si>
  <si>
    <t>SIMPLES CLOISONS EN BRIQUES DE 6 TROUS EP.=10CM                                               Le mètre carré …………………..</t>
  </si>
  <si>
    <t>B-10</t>
  </si>
  <si>
    <t>DOUBLE CLOISON EN BRIQUES CREUSES (2*6 TROUS) EP.=25CM                            Le mètre carré …………………..</t>
  </si>
  <si>
    <t>G-1</t>
  </si>
  <si>
    <t>D-1</t>
  </si>
  <si>
    <t>D-2</t>
  </si>
  <si>
    <t xml:space="preserve">TOTAL  D - ASSAINISSEMENT </t>
  </si>
  <si>
    <t>E -  REVETEMENTS</t>
  </si>
  <si>
    <t>TOTAL  E -  REVETEMENTS</t>
  </si>
  <si>
    <t>F-2</t>
  </si>
  <si>
    <t>G-  ELECTRICITE - LUSTRERIE</t>
  </si>
  <si>
    <t xml:space="preserve">TOTAL  G-  ELECTRICITE - LUSTRERIE </t>
  </si>
  <si>
    <t xml:space="preserve">H-  PEINTURE -VITRERIE </t>
  </si>
  <si>
    <t xml:space="preserve">TOTAL H-  PEINTURE -VITRERIE </t>
  </si>
  <si>
    <t xml:space="preserve">PARTIE D - ASSAINISSEMENT </t>
  </si>
  <si>
    <t>PARTIE E -  REVETEMENTS</t>
  </si>
  <si>
    <t xml:space="preserve">PARTIE G-  ELECTRICITE - LUSTRERIE </t>
  </si>
  <si>
    <t xml:space="preserve">PARTIE H-  PEINTURE -VITRERIE </t>
  </si>
  <si>
    <t>PARTIE A – TERRASSEMENT- DEMOLITION ET DECAPAGE</t>
  </si>
  <si>
    <t>Le mètre cube……………………………………….</t>
  </si>
  <si>
    <r>
      <t>m</t>
    </r>
    <r>
      <rPr>
        <vertAlign val="superscript"/>
        <sz val="14"/>
        <rFont val="Arial"/>
        <family val="2"/>
      </rPr>
      <t>3</t>
    </r>
  </si>
  <si>
    <t>UNITE</t>
  </si>
  <si>
    <t>QUANTITE</t>
  </si>
  <si>
    <t>PRIX UNITAIRES HORS T.V.A</t>
  </si>
  <si>
    <t>PRIX TOTAL</t>
  </si>
  <si>
    <t>kg</t>
  </si>
  <si>
    <t>ARMATURES POUR BETON ARME  EN FONDATIONS  ET ELEVATION                                                                                         Le Kilogramme …………………………………………..</t>
  </si>
  <si>
    <t>D-3</t>
  </si>
  <si>
    <t xml:space="preserve">PARTIE  B – GROS OEUVRE </t>
  </si>
  <si>
    <t>A-2</t>
  </si>
  <si>
    <t>PEINTURE EXTERIEURE SUR FAÇADES                                                                                                                       Le mètre carré…………………………………………………..</t>
  </si>
  <si>
    <t>PEINTURE VINYLIQUE SUR MURS ET PLAFONDS INTERIEURS                                                                                                                               Le mètre carré…………………………………………………..</t>
  </si>
  <si>
    <t>C – ETANCHEITE</t>
  </si>
  <si>
    <t>A-3</t>
  </si>
  <si>
    <t xml:space="preserve">TERRASSEMENT EN REMBLAIS AVEC APPORT             </t>
  </si>
  <si>
    <t>A-4</t>
  </si>
  <si>
    <t xml:space="preserve">MISE EN REMBLAIS SANS APPORT OU EVACUATION           </t>
  </si>
  <si>
    <t>FORME EN BETON DE 15 cm Y/C ARMATURES                                                                                                                                                              Le mètre carré………………………………………………………..</t>
  </si>
  <si>
    <t>B-14</t>
  </si>
  <si>
    <t>TRAITEMENT DES JOINTS FENETRES                                                                                                  Le mètre linéaire  …………………..</t>
  </si>
  <si>
    <r>
      <t xml:space="preserve">PROTECTION D'ETANCHEITE PAR CARREAU DE CIMENT ROUGE                                                                     </t>
    </r>
    <r>
      <rPr>
        <sz val="14"/>
        <rFont val="Arial"/>
        <family val="2"/>
      </rPr>
      <t>Le mètre carré ……………</t>
    </r>
  </si>
  <si>
    <r>
      <t xml:space="preserve">TUBE EN PVC POUR  EVACUATIONS DES EAUX PLUVIALES  </t>
    </r>
    <r>
      <rPr>
        <sz val="14"/>
        <rFont val="Symbol"/>
        <family val="1"/>
        <charset val="2"/>
      </rPr>
      <t>F</t>
    </r>
    <r>
      <rPr>
        <sz val="14"/>
        <rFont val="Arial"/>
        <family val="2"/>
      </rPr>
      <t xml:space="preserve"> 110 mm                 Le mètre linéaire ………………………..</t>
    </r>
  </si>
  <si>
    <t>TOTAL  C – ETANCHEITE</t>
  </si>
  <si>
    <t>CURAGE DES CANALISATION D'EVACUATIONS DES EAUX PLUVIALES                                    L'ensemble ……………………</t>
  </si>
  <si>
    <t>FAUX PLAFOND EN STAFF LISSE</t>
  </si>
  <si>
    <t>A-5</t>
  </si>
  <si>
    <r>
      <t xml:space="preserve">PANEL LED </t>
    </r>
    <r>
      <rPr>
        <sz val="12"/>
        <rFont val="Calibri"/>
        <family val="2"/>
      </rPr>
      <t>Φ</t>
    </r>
    <r>
      <rPr>
        <sz val="12"/>
        <rFont val="Arial"/>
        <family val="2"/>
      </rPr>
      <t>20CM                                                                                 L'unité………………………………………………………………..</t>
    </r>
  </si>
  <si>
    <t>OBJET:TRAVAUX DE REHABILITATION DE LA FACULTE DES SCIENCES JURIDIQUES ECONOMIQUE ET SOCIALES A MARTIL</t>
  </si>
  <si>
    <t>Dix Million Quatre Vingt Trois Mille Dirhams,00 cte</t>
  </si>
  <si>
    <t>PARTIE C – ETANCHEITE</t>
  </si>
  <si>
    <t>RENFORCEMENT DES ELEMENTS DE STRUCTURE BETON ARME                                                                        Le mètre carré  …………………..</t>
  </si>
  <si>
    <t>PLANCHER EN CORPS CREUX   DE 15+ 5                                                                                                                                                     Le mètre carré………………………………………………………..</t>
  </si>
  <si>
    <t>PLANCHER EN CORPS CREUX   DE 20+ 5                                                                                                                                              Le mètre carré………………………………………………………..</t>
  </si>
  <si>
    <t>REPRISE  ET TRAITEMENT DES FISSURES INTERIEURS ET EXTERIEURS                                                                                      Le mètre linéaire  …………………..</t>
  </si>
  <si>
    <t>Le mètre carré………………………………………………………..</t>
  </si>
  <si>
    <t xml:space="preserve">DEMOLITION DE CLOISONS DE TOUTES NATURES </t>
  </si>
  <si>
    <t xml:space="preserve">DECAPAGE DES ENDUITS EXISTANTS </t>
  </si>
  <si>
    <t xml:space="preserve">DEMOLITION DES OUVRAGES EN BETON ARME </t>
  </si>
  <si>
    <t>Le mètre cube………………………………………………………..</t>
  </si>
  <si>
    <t>A-6</t>
  </si>
  <si>
    <t>A-7</t>
  </si>
  <si>
    <t>A-8</t>
  </si>
  <si>
    <t>A-9</t>
  </si>
  <si>
    <r>
      <t xml:space="preserve">DECAPAGE ET EVACUATION DU COMPLEXE D’ETANCHEITE EXISTANT COMPRIS FORME ET PROTECTION                                                                                                </t>
    </r>
    <r>
      <rPr>
        <sz val="14"/>
        <rFont val="Arial"/>
        <family val="2"/>
      </rPr>
      <t>Le mètre carré ………………………..</t>
    </r>
  </si>
  <si>
    <t>C-10</t>
  </si>
  <si>
    <t>CANALISATIONS D'ASSAINISSEMENT EN P.V.C. DIAMETRE : 200MM.                                                     L'unité …………………………………………………..</t>
  </si>
  <si>
    <t xml:space="preserve">REVETEMENT EN GRANITO POLI </t>
  </si>
  <si>
    <t>REVETEMENT EN BETON IMPRIME</t>
  </si>
  <si>
    <t xml:space="preserve">PARTIE  F- MENUISERIE EN ALUMINUM  </t>
  </si>
  <si>
    <t xml:space="preserve">DEPOSE ET POSE DES EQUIPEMENTS EXISTANTS                                                                                                                                 L'ENSEMBLE……………………………………………………….. </t>
  </si>
  <si>
    <t xml:space="preserve">DEMOLITION  DE REVETEMENT SOL ET MURS </t>
  </si>
  <si>
    <t>HERISSONNAGE EN PIERRES SECHES DE 20CM OU TOUT VENANT 0/40                                                                                                                                                               Le mètre carré………………………………………………………..</t>
  </si>
  <si>
    <t>B-15</t>
  </si>
  <si>
    <t>B-16</t>
  </si>
  <si>
    <t>DEPOSE DES CANALISATIONS                                                                                    L'ensemble ……………………</t>
  </si>
  <si>
    <r>
      <t xml:space="preserve">FOURNITURE ET POSE DE GARGOUILLE AVEC CRAPAUDINE                                                                                   </t>
    </r>
    <r>
      <rPr>
        <sz val="14"/>
        <rFont val="Arial"/>
        <family val="2"/>
      </rPr>
      <t>L'unité ……………………………………………..</t>
    </r>
  </si>
  <si>
    <t xml:space="preserve">F- MENUISERIE EN ALUMINIUM </t>
  </si>
  <si>
    <t xml:space="preserve">TOTAL  F- MENUISERIE EN  ALUMINIUM  </t>
  </si>
  <si>
    <t>REFECTION DES PANELS LED                                                                                   L'unité………………………………………………………………..</t>
  </si>
  <si>
    <t>H-3</t>
  </si>
  <si>
    <t xml:space="preserve">ETAIEMENT DE LA STRUCTURE                                                                                                                    L'ENSEMBLE……………………………………………………….. </t>
  </si>
  <si>
    <t>REPARATION ET TRAITEMENT DES OUVRAGES EN BETON ARME DEGRADES                                                                                                                                                        Le mètre carré …………………………………</t>
  </si>
  <si>
    <t>GROS BETON                                                                                                                                                     Le mètre cube………………………………………………………..</t>
  </si>
  <si>
    <t>ENDUITS INTERIEUR SUR MURS ET PLAFONDS                                                                                     Le mètre carré………………………………………………………..</t>
  </si>
  <si>
    <t>REPRISE ET REPARATION DES JOINTS DE DILATATIONS EN SOL, EN MUR INTERIEUR ET EXTERIEUR                                                                                                                               Le mètre linéaire  …………………..</t>
  </si>
  <si>
    <r>
      <t xml:space="preserve">FORME DE PENTE ET CHAPE DE LISSAGE                                                                                               </t>
    </r>
    <r>
      <rPr>
        <sz val="14"/>
        <rFont val="Arial"/>
        <family val="2"/>
      </rPr>
      <t>Le mètre carré ……………</t>
    </r>
  </si>
  <si>
    <r>
      <t xml:space="preserve">PROTECTION DES RELEVES D'ETANCHEITE EN PLINTHES EN CARREAUX ROUGES                                                                                                                                                                     </t>
    </r>
    <r>
      <rPr>
        <sz val="14"/>
        <rFont val="Arial"/>
        <family val="2"/>
      </rPr>
      <t>Le mètre carré………………………………………….</t>
    </r>
  </si>
  <si>
    <t>REGARDS VISITABLES (60X60)                                                                                                                L'unité …………………………………………………..</t>
  </si>
  <si>
    <t xml:space="preserve">VERRE CLAIR DE 6MM                                                                                                                                 Le mètre carré………………………………………………….         </t>
  </si>
  <si>
    <t>FOURNITURE ET POSE VERRIERE EN ALUMINIUM                                                                                    Le mètre carré……………………………………….</t>
  </si>
  <si>
    <t>REFECTION DE VERRIERE EXISTANTE                                                                                           Le mètre carré……………………………………….</t>
  </si>
  <si>
    <t xml:space="preserve">Arrété le Montant de la Présente Estimation àrrondie  la somme T.T.C DE :   </t>
  </si>
  <si>
    <r>
      <t xml:space="preserve">RELEVE D'ETANCHEITE                                                                                                     </t>
    </r>
    <r>
      <rPr>
        <sz val="14"/>
        <rFont val="Arial"/>
        <family val="2"/>
      </rPr>
      <t>Le mètre linéaire ………………………..</t>
    </r>
  </si>
  <si>
    <r>
      <t xml:space="preserve">ETANCHEITE ELASTOMERE                                                                                                    </t>
    </r>
    <r>
      <rPr>
        <sz val="14"/>
        <rFont val="Arial"/>
        <family val="2"/>
      </rPr>
      <t>Le mètre carré………………………………………….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</si>
</sst>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\ _F_-;\-* #,##0.00\ _F_-;_-* &quot;-&quot;??\ _F_-;_-@_-"/>
    <numFmt numFmtId="165" formatCode="_-* #,##0.0\ _F_-;\-* #,##0.0\ _F_-;_-* &quot;-&quot;??\ _F_-;_-@_-"/>
  </numFmts>
  <fonts count="17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6"/>
      <name val="Arial Black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vertAlign val="superscript"/>
      <sz val="14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 Black"/>
      <family val="2"/>
    </font>
    <font>
      <b/>
      <u/>
      <sz val="18"/>
      <name val="Arial"/>
      <family val="2"/>
    </font>
    <font>
      <b/>
      <sz val="10"/>
      <name val="Arial"/>
      <family val="2"/>
    </font>
    <font>
      <sz val="14"/>
      <name val="Symbol"/>
      <family val="1"/>
      <charset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5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64" fontId="3" fillId="0" borderId="13" xfId="1" applyFont="1" applyBorder="1"/>
    <xf numFmtId="2" fontId="3" fillId="0" borderId="1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164" fontId="2" fillId="0" borderId="15" xfId="1" applyFont="1" applyBorder="1"/>
    <xf numFmtId="164" fontId="1" fillId="0" borderId="0" xfId="0" applyNumberFormat="1" applyFont="1"/>
    <xf numFmtId="0" fontId="2" fillId="0" borderId="10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6" fillId="0" borderId="0" xfId="0" applyFont="1"/>
    <xf numFmtId="4" fontId="2" fillId="0" borderId="0" xfId="0" applyNumberFormat="1" applyFont="1" applyAlignment="1">
      <alignment horizontal="center"/>
    </xf>
    <xf numFmtId="4" fontId="4" fillId="3" borderId="8" xfId="1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center"/>
    </xf>
    <xf numFmtId="4" fontId="0" fillId="0" borderId="0" xfId="0" applyNumberFormat="1"/>
    <xf numFmtId="0" fontId="8" fillId="0" borderId="0" xfId="0" applyFont="1"/>
    <xf numFmtId="2" fontId="8" fillId="0" borderId="0" xfId="0" applyNumberFormat="1" applyFont="1"/>
    <xf numFmtId="164" fontId="8" fillId="0" borderId="0" xfId="1" applyFont="1"/>
    <xf numFmtId="0" fontId="2" fillId="0" borderId="14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64" fontId="5" fillId="3" borderId="12" xfId="1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8" fillId="0" borderId="0" xfId="0" applyFont="1" applyFill="1"/>
    <xf numFmtId="164" fontId="8" fillId="0" borderId="0" xfId="1" applyFont="1" applyFill="1"/>
    <xf numFmtId="0" fontId="0" fillId="0" borderId="0" xfId="0" applyFill="1"/>
    <xf numFmtId="0" fontId="8" fillId="3" borderId="12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25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4" fontId="4" fillId="3" borderId="4" xfId="1" applyNumberFormat="1" applyFont="1" applyFill="1" applyBorder="1" applyAlignment="1">
      <alignment horizontal="center" vertical="center" wrapText="1"/>
    </xf>
    <xf numFmtId="164" fontId="12" fillId="3" borderId="12" xfId="1" applyFont="1" applyFill="1" applyBorder="1" applyAlignment="1">
      <alignment horizontal="left" vertical="center"/>
    </xf>
    <xf numFmtId="4" fontId="3" fillId="5" borderId="15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vertical="center" wrapText="1"/>
    </xf>
    <xf numFmtId="164" fontId="2" fillId="0" borderId="0" xfId="1" applyFont="1" applyBorder="1"/>
    <xf numFmtId="0" fontId="8" fillId="0" borderId="0" xfId="0" applyFont="1" applyBorder="1"/>
    <xf numFmtId="164" fontId="8" fillId="0" borderId="0" xfId="1" applyFont="1" applyBorder="1"/>
    <xf numFmtId="0" fontId="0" fillId="0" borderId="0" xfId="0" applyBorder="1"/>
    <xf numFmtId="165" fontId="7" fillId="0" borderId="0" xfId="1" applyNumberFormat="1" applyFont="1" applyBorder="1"/>
    <xf numFmtId="4" fontId="0" fillId="0" borderId="0" xfId="0" applyNumberFormat="1" applyBorder="1"/>
    <xf numFmtId="4" fontId="7" fillId="0" borderId="0" xfId="0" applyNumberFormat="1" applyFont="1" applyBorder="1"/>
    <xf numFmtId="4" fontId="8" fillId="0" borderId="0" xfId="0" applyNumberFormat="1" applyFont="1" applyBorder="1"/>
    <xf numFmtId="0" fontId="8" fillId="3" borderId="32" xfId="0" applyFont="1" applyFill="1" applyBorder="1" applyAlignment="1">
      <alignment vertical="center" wrapText="1"/>
    </xf>
    <xf numFmtId="0" fontId="8" fillId="0" borderId="34" xfId="0" applyFont="1" applyBorder="1" applyAlignment="1">
      <alignment vertical="center"/>
    </xf>
    <xf numFmtId="0" fontId="8" fillId="0" borderId="33" xfId="0" applyFont="1" applyBorder="1" applyAlignment="1">
      <alignment horizontal="left" vertical="center" wrapText="1"/>
    </xf>
    <xf numFmtId="4" fontId="2" fillId="2" borderId="13" xfId="0" applyNumberFormat="1" applyFont="1" applyFill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164" fontId="12" fillId="3" borderId="4" xfId="1" applyFont="1" applyFill="1" applyBorder="1" applyAlignment="1">
      <alignment horizontal="left" vertical="center" wrapText="1"/>
    </xf>
    <xf numFmtId="164" fontId="3" fillId="0" borderId="5" xfId="1" applyFont="1" applyBorder="1"/>
    <xf numFmtId="4" fontId="2" fillId="2" borderId="8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16" xfId="0" applyNumberFormat="1" applyFont="1" applyFill="1" applyBorder="1" applyAlignment="1">
      <alignment horizontal="center" vertical="center"/>
    </xf>
    <xf numFmtId="4" fontId="2" fillId="2" borderId="2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12" fillId="3" borderId="4" xfId="1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164" fontId="3" fillId="0" borderId="5" xfId="1" applyFont="1" applyBorder="1" applyAlignment="1">
      <alignment horizontal="center" vertical="center"/>
    </xf>
    <xf numFmtId="0" fontId="8" fillId="3" borderId="8" xfId="0" applyFont="1" applyFill="1" applyBorder="1" applyAlignment="1">
      <alignment horizontal="left" vertical="center" wrapText="1"/>
    </xf>
    <xf numFmtId="4" fontId="2" fillId="2" borderId="23" xfId="0" applyNumberFormat="1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4" fontId="2" fillId="2" borderId="16" xfId="0" applyNumberFormat="1" applyFont="1" applyFill="1" applyBorder="1" applyAlignment="1">
      <alignment horizontal="center" vertical="center"/>
    </xf>
    <xf numFmtId="4" fontId="2" fillId="2" borderId="23" xfId="0" applyNumberFormat="1" applyFont="1" applyFill="1" applyBorder="1" applyAlignment="1">
      <alignment horizontal="center" vertical="center"/>
    </xf>
    <xf numFmtId="4" fontId="2" fillId="2" borderId="16" xfId="0" applyNumberFormat="1" applyFont="1" applyFill="1" applyBorder="1" applyAlignment="1">
      <alignment horizontal="center" vertical="center"/>
    </xf>
    <xf numFmtId="4" fontId="2" fillId="2" borderId="23" xfId="0" applyNumberFormat="1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vertical="center" wrapText="1"/>
    </xf>
    <xf numFmtId="0" fontId="8" fillId="0" borderId="27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35" xfId="0" applyFont="1" applyBorder="1" applyAlignment="1">
      <alignment horizontal="left" vertical="center" wrapText="1"/>
    </xf>
    <xf numFmtId="4" fontId="2" fillId="2" borderId="16" xfId="0" applyNumberFormat="1" applyFont="1" applyFill="1" applyBorder="1" applyAlignment="1">
      <alignment horizontal="center" vertical="center"/>
    </xf>
    <xf numFmtId="4" fontId="2" fillId="2" borderId="23" xfId="0" applyNumberFormat="1" applyFont="1" applyFill="1" applyBorder="1" applyAlignment="1">
      <alignment horizontal="center" vertical="center"/>
    </xf>
    <xf numFmtId="4" fontId="2" fillId="2" borderId="23" xfId="0" applyNumberFormat="1" applyFont="1" applyFill="1" applyBorder="1" applyAlignment="1">
      <alignment horizontal="center" vertical="center"/>
    </xf>
    <xf numFmtId="4" fontId="2" fillId="2" borderId="36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2" borderId="16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" fillId="2" borderId="39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42" xfId="0" applyNumberFormat="1" applyFont="1" applyFill="1" applyBorder="1" applyAlignment="1">
      <alignment horizontal="center" vertical="center"/>
    </xf>
    <xf numFmtId="4" fontId="2" fillId="2" borderId="37" xfId="0" applyNumberFormat="1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7" xfId="0" applyBorder="1"/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4" fillId="3" borderId="3" xfId="1" applyFont="1" applyFill="1" applyBorder="1" applyAlignment="1">
      <alignment horizontal="center" vertical="center"/>
    </xf>
    <xf numFmtId="164" fontId="4" fillId="3" borderId="7" xfId="1" applyFont="1" applyFill="1" applyBorder="1" applyAlignment="1">
      <alignment horizontal="center" vertical="center"/>
    </xf>
    <xf numFmtId="164" fontId="4" fillId="3" borderId="38" xfId="1" applyFont="1" applyFill="1" applyBorder="1" applyAlignment="1">
      <alignment horizontal="center" vertical="center"/>
    </xf>
    <xf numFmtId="164" fontId="4" fillId="3" borderId="37" xfId="1" applyFont="1" applyFill="1" applyBorder="1" applyAlignment="1">
      <alignment horizontal="center" vertical="center"/>
    </xf>
    <xf numFmtId="4" fontId="2" fillId="2" borderId="32" xfId="0" applyNumberFormat="1" applyFont="1" applyFill="1" applyBorder="1" applyAlignment="1">
      <alignment horizontal="center" vertical="center"/>
    </xf>
    <xf numFmtId="4" fontId="2" fillId="2" borderId="33" xfId="0" applyNumberFormat="1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left" vertical="center"/>
    </xf>
    <xf numFmtId="0" fontId="3" fillId="4" borderId="30" xfId="0" applyFont="1" applyFill="1" applyBorder="1" applyAlignment="1">
      <alignment horizontal="left" vertical="center"/>
    </xf>
    <xf numFmtId="0" fontId="3" fillId="4" borderId="3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</cellXfs>
  <cellStyles count="5">
    <cellStyle name="Milliers" xfId="1" builtinId="3"/>
    <cellStyle name="Milliers 2" xfId="2"/>
    <cellStyle name="Normal" xfId="0" builtinId="0"/>
    <cellStyle name="Normal 2 2" xfId="4"/>
    <cellStyle name="Normal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06"/>
  <sheetViews>
    <sheetView tabSelected="1" view="pageBreakPreview" topLeftCell="A3" zoomScale="50" zoomScaleNormal="50" zoomScaleSheetLayoutView="50" workbookViewId="0">
      <pane ySplit="1" topLeftCell="A85" activePane="bottomLeft" state="frozen"/>
      <selection activeCell="A3" sqref="A3"/>
      <selection pane="bottomLeft" activeCell="B51" sqref="B51"/>
    </sheetView>
  </sheetViews>
  <sheetFormatPr baseColWidth="10" defaultRowHeight="18" x14ac:dyDescent="0.25"/>
  <cols>
    <col min="1" max="1" width="9.28515625" style="1" customWidth="1"/>
    <col min="2" max="2" width="86.42578125" customWidth="1"/>
    <col min="3" max="3" width="15.42578125" style="2" customWidth="1"/>
    <col min="4" max="4" width="19" style="2" customWidth="1"/>
    <col min="5" max="5" width="21.7109375" style="17" customWidth="1"/>
    <col min="6" max="6" width="25" customWidth="1"/>
    <col min="7" max="7" width="24.85546875" style="23" customWidth="1"/>
    <col min="8" max="8" width="20.85546875" style="25" customWidth="1"/>
    <col min="9" max="9" width="19.7109375" bestFit="1" customWidth="1"/>
    <col min="10" max="10" width="23.42578125" customWidth="1"/>
  </cols>
  <sheetData>
    <row r="1" spans="1:8" hidden="1" x14ac:dyDescent="0.25"/>
    <row r="2" spans="1:8" hidden="1" x14ac:dyDescent="0.25"/>
    <row r="3" spans="1:8" ht="23.25" customHeight="1" thickBot="1" x14ac:dyDescent="0.3"/>
    <row r="4" spans="1:8" ht="52.5" customHeight="1" x14ac:dyDescent="0.2">
      <c r="A4" s="108" t="s">
        <v>103</v>
      </c>
      <c r="B4" s="109"/>
      <c r="C4" s="109"/>
      <c r="D4" s="109"/>
      <c r="E4" s="109"/>
      <c r="F4" s="110"/>
    </row>
    <row r="5" spans="1:8" ht="27.75" customHeight="1" thickBot="1" x14ac:dyDescent="0.25">
      <c r="A5" s="111" t="s">
        <v>10</v>
      </c>
      <c r="B5" s="112"/>
      <c r="C5" s="112"/>
      <c r="D5" s="112"/>
      <c r="E5" s="112"/>
      <c r="F5" s="113"/>
    </row>
    <row r="6" spans="1:8" s="3" customFormat="1" ht="72.75" customHeight="1" x14ac:dyDescent="0.2">
      <c r="A6" s="114" t="s">
        <v>0</v>
      </c>
      <c r="B6" s="116" t="s">
        <v>1</v>
      </c>
      <c r="C6" s="118" t="s">
        <v>77</v>
      </c>
      <c r="D6" s="120" t="s">
        <v>78</v>
      </c>
      <c r="E6" s="43" t="s">
        <v>79</v>
      </c>
      <c r="F6" s="122" t="s">
        <v>80</v>
      </c>
      <c r="G6" s="23"/>
      <c r="H6" s="25"/>
    </row>
    <row r="7" spans="1:8" s="3" customFormat="1" ht="56.25" customHeight="1" thickBot="1" x14ac:dyDescent="0.25">
      <c r="A7" s="115"/>
      <c r="B7" s="117"/>
      <c r="C7" s="119"/>
      <c r="D7" s="121"/>
      <c r="E7" s="18" t="s">
        <v>3</v>
      </c>
      <c r="F7" s="123"/>
      <c r="G7" s="23"/>
      <c r="H7" s="25"/>
    </row>
    <row r="8" spans="1:8" ht="30.75" customHeight="1" x14ac:dyDescent="0.25">
      <c r="A8" s="5"/>
      <c r="B8" s="44" t="s">
        <v>53</v>
      </c>
      <c r="C8" s="6"/>
      <c r="D8" s="8"/>
      <c r="E8" s="19"/>
      <c r="F8" s="7"/>
    </row>
    <row r="9" spans="1:8" ht="15.75" customHeight="1" x14ac:dyDescent="0.2">
      <c r="A9" s="94" t="s">
        <v>11</v>
      </c>
      <c r="B9" s="87" t="s">
        <v>136</v>
      </c>
      <c r="C9" s="96" t="s">
        <v>41</v>
      </c>
      <c r="D9" s="98">
        <v>1</v>
      </c>
      <c r="E9" s="98"/>
      <c r="F9" s="92">
        <f>E9*D9</f>
        <v>0</v>
      </c>
    </row>
    <row r="10" spans="1:8" ht="20.25" customHeight="1" x14ac:dyDescent="0.2">
      <c r="A10" s="95"/>
      <c r="B10" s="40" t="s">
        <v>40</v>
      </c>
      <c r="C10" s="97"/>
      <c r="D10" s="99"/>
      <c r="E10" s="99"/>
      <c r="F10" s="93"/>
    </row>
    <row r="11" spans="1:8" ht="18" customHeight="1" x14ac:dyDescent="0.2">
      <c r="A11" s="94" t="s">
        <v>85</v>
      </c>
      <c r="B11" s="87" t="s">
        <v>125</v>
      </c>
      <c r="C11" s="96" t="s">
        <v>41</v>
      </c>
      <c r="D11" s="98">
        <v>1</v>
      </c>
      <c r="E11" s="98"/>
      <c r="F11" s="92">
        <f>E11*D11</f>
        <v>0</v>
      </c>
    </row>
    <row r="12" spans="1:8" ht="18" customHeight="1" x14ac:dyDescent="0.2">
      <c r="A12" s="95"/>
      <c r="B12" s="40" t="s">
        <v>40</v>
      </c>
      <c r="C12" s="97"/>
      <c r="D12" s="99"/>
      <c r="E12" s="99"/>
      <c r="F12" s="93"/>
    </row>
    <row r="13" spans="1:8" ht="14.25" customHeight="1" x14ac:dyDescent="0.2">
      <c r="A13" s="94" t="s">
        <v>89</v>
      </c>
      <c r="B13" s="87" t="s">
        <v>111</v>
      </c>
      <c r="C13" s="96" t="s">
        <v>38</v>
      </c>
      <c r="D13" s="98">
        <v>480</v>
      </c>
      <c r="E13" s="98"/>
      <c r="F13" s="92">
        <f>E13*D13</f>
        <v>0</v>
      </c>
    </row>
    <row r="14" spans="1:8" ht="14.25" customHeight="1" x14ac:dyDescent="0.2">
      <c r="A14" s="95"/>
      <c r="B14" s="40" t="s">
        <v>110</v>
      </c>
      <c r="C14" s="97"/>
      <c r="D14" s="99"/>
      <c r="E14" s="99"/>
      <c r="F14" s="93"/>
    </row>
    <row r="15" spans="1:8" ht="14.25" customHeight="1" x14ac:dyDescent="0.2">
      <c r="A15" s="94" t="s">
        <v>91</v>
      </c>
      <c r="B15" s="87" t="s">
        <v>126</v>
      </c>
      <c r="C15" s="96" t="s">
        <v>38</v>
      </c>
      <c r="D15" s="98">
        <v>300</v>
      </c>
      <c r="E15" s="98"/>
      <c r="F15" s="92">
        <f>E15*D15</f>
        <v>0</v>
      </c>
    </row>
    <row r="16" spans="1:8" ht="16.5" customHeight="1" x14ac:dyDescent="0.2">
      <c r="A16" s="95"/>
      <c r="B16" s="40" t="s">
        <v>110</v>
      </c>
      <c r="C16" s="97"/>
      <c r="D16" s="99"/>
      <c r="E16" s="99"/>
      <c r="F16" s="93"/>
    </row>
    <row r="17" spans="1:6" ht="14.25" customHeight="1" x14ac:dyDescent="0.2">
      <c r="A17" s="94" t="s">
        <v>101</v>
      </c>
      <c r="B17" s="87" t="s">
        <v>112</v>
      </c>
      <c r="C17" s="96" t="s">
        <v>38</v>
      </c>
      <c r="D17" s="98">
        <v>4000</v>
      </c>
      <c r="E17" s="98"/>
      <c r="F17" s="92">
        <f>E17*D17</f>
        <v>0</v>
      </c>
    </row>
    <row r="18" spans="1:6" ht="19.5" customHeight="1" x14ac:dyDescent="0.2">
      <c r="A18" s="95"/>
      <c r="B18" s="40" t="s">
        <v>110</v>
      </c>
      <c r="C18" s="97"/>
      <c r="D18" s="99"/>
      <c r="E18" s="99"/>
      <c r="F18" s="93"/>
    </row>
    <row r="19" spans="1:6" ht="14.25" customHeight="1" x14ac:dyDescent="0.2">
      <c r="A19" s="94" t="s">
        <v>115</v>
      </c>
      <c r="B19" s="87" t="s">
        <v>113</v>
      </c>
      <c r="C19" s="100" t="s">
        <v>76</v>
      </c>
      <c r="D19" s="98">
        <v>400</v>
      </c>
      <c r="E19" s="98"/>
      <c r="F19" s="92">
        <f>E19*D19</f>
        <v>0</v>
      </c>
    </row>
    <row r="20" spans="1:6" ht="14.25" customHeight="1" x14ac:dyDescent="0.2">
      <c r="A20" s="95"/>
      <c r="B20" s="40" t="s">
        <v>114</v>
      </c>
      <c r="C20" s="101"/>
      <c r="D20" s="99"/>
      <c r="E20" s="99"/>
      <c r="F20" s="93"/>
    </row>
    <row r="21" spans="1:6" ht="14.25" customHeight="1" x14ac:dyDescent="0.2">
      <c r="A21" s="94" t="s">
        <v>116</v>
      </c>
      <c r="B21" s="55" t="s">
        <v>42</v>
      </c>
      <c r="C21" s="100" t="s">
        <v>76</v>
      </c>
      <c r="D21" s="124">
        <v>200</v>
      </c>
      <c r="E21" s="124"/>
      <c r="F21" s="124">
        <f>D21*E21</f>
        <v>0</v>
      </c>
    </row>
    <row r="22" spans="1:6" ht="14.25" customHeight="1" x14ac:dyDescent="0.2">
      <c r="A22" s="95"/>
      <c r="B22" s="88" t="s">
        <v>75</v>
      </c>
      <c r="C22" s="101"/>
      <c r="D22" s="125"/>
      <c r="E22" s="125"/>
      <c r="F22" s="125"/>
    </row>
    <row r="23" spans="1:6" ht="14.25" customHeight="1" x14ac:dyDescent="0.2">
      <c r="A23" s="94" t="s">
        <v>117</v>
      </c>
      <c r="B23" s="55" t="s">
        <v>92</v>
      </c>
      <c r="C23" s="96" t="s">
        <v>76</v>
      </c>
      <c r="D23" s="98">
        <v>200</v>
      </c>
      <c r="E23" s="98"/>
      <c r="F23" s="92">
        <f>D23*E23</f>
        <v>0</v>
      </c>
    </row>
    <row r="24" spans="1:6" ht="14.25" customHeight="1" x14ac:dyDescent="0.2">
      <c r="A24" s="95"/>
      <c r="B24" s="88" t="s">
        <v>75</v>
      </c>
      <c r="C24" s="97"/>
      <c r="D24" s="99"/>
      <c r="E24" s="99"/>
      <c r="F24" s="93"/>
    </row>
    <row r="25" spans="1:6" ht="16.5" customHeight="1" x14ac:dyDescent="0.2">
      <c r="A25" s="94" t="s">
        <v>118</v>
      </c>
      <c r="B25" s="86" t="s">
        <v>90</v>
      </c>
      <c r="C25" s="102" t="s">
        <v>76</v>
      </c>
      <c r="D25" s="104">
        <v>100</v>
      </c>
      <c r="E25" s="104"/>
      <c r="F25" s="106">
        <f>D25*E25</f>
        <v>0</v>
      </c>
    </row>
    <row r="26" spans="1:6" ht="18.75" customHeight="1" thickBot="1" x14ac:dyDescent="0.25">
      <c r="A26" s="95"/>
      <c r="B26" s="56" t="s">
        <v>75</v>
      </c>
      <c r="C26" s="103"/>
      <c r="D26" s="105"/>
      <c r="E26" s="105"/>
      <c r="F26" s="107"/>
    </row>
    <row r="27" spans="1:6" ht="30" customHeight="1" thickBot="1" x14ac:dyDescent="0.25">
      <c r="A27" s="126" t="s">
        <v>54</v>
      </c>
      <c r="B27" s="127"/>
      <c r="C27" s="127"/>
      <c r="D27" s="127"/>
      <c r="E27" s="128"/>
      <c r="F27" s="45">
        <f>SUM(F9:F26)</f>
        <v>0</v>
      </c>
    </row>
    <row r="28" spans="1:6" ht="25.5" customHeight="1" x14ac:dyDescent="0.2">
      <c r="A28" s="68"/>
      <c r="B28" s="69" t="s">
        <v>12</v>
      </c>
      <c r="C28" s="70"/>
      <c r="D28" s="71"/>
      <c r="E28" s="71"/>
      <c r="F28" s="72"/>
    </row>
    <row r="29" spans="1:6" ht="47.25" customHeight="1" x14ac:dyDescent="0.2">
      <c r="A29" s="32" t="s">
        <v>13</v>
      </c>
      <c r="B29" s="38" t="s">
        <v>137</v>
      </c>
      <c r="C29" s="33" t="s">
        <v>38</v>
      </c>
      <c r="D29" s="66">
        <v>7500</v>
      </c>
      <c r="E29" s="66"/>
      <c r="F29" s="67">
        <f>D29*E29</f>
        <v>0</v>
      </c>
    </row>
    <row r="30" spans="1:6" ht="37.5" customHeight="1" x14ac:dyDescent="0.2">
      <c r="A30" s="32" t="s">
        <v>14</v>
      </c>
      <c r="B30" s="46" t="s">
        <v>109</v>
      </c>
      <c r="C30" s="28" t="s">
        <v>6</v>
      </c>
      <c r="D30" s="66">
        <v>40</v>
      </c>
      <c r="E30" s="66"/>
      <c r="F30" s="78">
        <f t="shared" ref="F30:F44" si="0">D30*E30</f>
        <v>0</v>
      </c>
    </row>
    <row r="31" spans="1:6" ht="37.5" customHeight="1" x14ac:dyDescent="0.2">
      <c r="A31" s="32" t="s">
        <v>15</v>
      </c>
      <c r="B31" s="39" t="s">
        <v>138</v>
      </c>
      <c r="C31" s="33" t="s">
        <v>76</v>
      </c>
      <c r="D31" s="82">
        <v>50</v>
      </c>
      <c r="E31" s="82"/>
      <c r="F31" s="83">
        <f t="shared" ref="F31" si="1">D31*E31</f>
        <v>0</v>
      </c>
    </row>
    <row r="32" spans="1:6" ht="37.5" customHeight="1" x14ac:dyDescent="0.2">
      <c r="A32" s="32" t="s">
        <v>16</v>
      </c>
      <c r="B32" s="38" t="s">
        <v>127</v>
      </c>
      <c r="C32" s="33" t="s">
        <v>38</v>
      </c>
      <c r="D32" s="82">
        <v>350</v>
      </c>
      <c r="E32" s="82"/>
      <c r="F32" s="83">
        <f t="shared" ref="F32:F33" si="2">D32*E32</f>
        <v>0</v>
      </c>
    </row>
    <row r="33" spans="1:7" ht="37.5" customHeight="1" x14ac:dyDescent="0.2">
      <c r="A33" s="32" t="s">
        <v>17</v>
      </c>
      <c r="B33" s="38" t="s">
        <v>93</v>
      </c>
      <c r="C33" s="33" t="s">
        <v>38</v>
      </c>
      <c r="D33" s="84">
        <v>350</v>
      </c>
      <c r="E33" s="84"/>
      <c r="F33" s="85">
        <f t="shared" si="2"/>
        <v>0</v>
      </c>
    </row>
    <row r="34" spans="1:7" ht="37.5" customHeight="1" x14ac:dyDescent="0.2">
      <c r="A34" s="32" t="s">
        <v>18</v>
      </c>
      <c r="B34" s="39" t="s">
        <v>35</v>
      </c>
      <c r="C34" s="33" t="s">
        <v>76</v>
      </c>
      <c r="D34" s="66">
        <v>500</v>
      </c>
      <c r="E34" s="66"/>
      <c r="F34" s="78">
        <f t="shared" si="0"/>
        <v>0</v>
      </c>
    </row>
    <row r="35" spans="1:7" ht="37.5" customHeight="1" x14ac:dyDescent="0.2">
      <c r="A35" s="32" t="s">
        <v>19</v>
      </c>
      <c r="B35" s="39" t="s">
        <v>82</v>
      </c>
      <c r="C35" s="33" t="s">
        <v>81</v>
      </c>
      <c r="D35" s="66">
        <f>D34*130</f>
        <v>65000</v>
      </c>
      <c r="E35" s="66"/>
      <c r="F35" s="78">
        <f t="shared" si="0"/>
        <v>0</v>
      </c>
    </row>
    <row r="36" spans="1:7" ht="37.5" customHeight="1" x14ac:dyDescent="0.2">
      <c r="A36" s="32" t="s">
        <v>20</v>
      </c>
      <c r="B36" s="39" t="s">
        <v>106</v>
      </c>
      <c r="C36" s="33" t="s">
        <v>38</v>
      </c>
      <c r="D36" s="82">
        <v>400</v>
      </c>
      <c r="E36" s="82"/>
      <c r="F36" s="82">
        <f t="shared" si="0"/>
        <v>0</v>
      </c>
    </row>
    <row r="37" spans="1:7" ht="37.5" customHeight="1" x14ac:dyDescent="0.2">
      <c r="A37" s="32" t="s">
        <v>21</v>
      </c>
      <c r="B37" s="38" t="s">
        <v>107</v>
      </c>
      <c r="C37" s="33" t="s">
        <v>38</v>
      </c>
      <c r="D37" s="90">
        <v>330</v>
      </c>
      <c r="E37" s="90"/>
      <c r="F37" s="91">
        <f t="shared" si="0"/>
        <v>0</v>
      </c>
    </row>
    <row r="38" spans="1:7" ht="37.5" customHeight="1" x14ac:dyDescent="0.2">
      <c r="A38" s="32" t="s">
        <v>57</v>
      </c>
      <c r="B38" s="38" t="s">
        <v>108</v>
      </c>
      <c r="C38" s="33" t="s">
        <v>38</v>
      </c>
      <c r="D38" s="90">
        <v>200</v>
      </c>
      <c r="E38" s="90"/>
      <c r="F38" s="91">
        <f t="shared" si="0"/>
        <v>0</v>
      </c>
    </row>
    <row r="39" spans="1:7" ht="37.5" customHeight="1" x14ac:dyDescent="0.2">
      <c r="A39" s="32" t="s">
        <v>22</v>
      </c>
      <c r="B39" s="38" t="s">
        <v>56</v>
      </c>
      <c r="C39" s="33" t="s">
        <v>38</v>
      </c>
      <c r="D39" s="66">
        <v>200</v>
      </c>
      <c r="E39" s="66"/>
      <c r="F39" s="78">
        <f t="shared" si="0"/>
        <v>0</v>
      </c>
    </row>
    <row r="40" spans="1:7" ht="37.5" customHeight="1" x14ac:dyDescent="0.2">
      <c r="A40" s="32" t="s">
        <v>23</v>
      </c>
      <c r="B40" s="37" t="s">
        <v>58</v>
      </c>
      <c r="C40" s="33" t="s">
        <v>38</v>
      </c>
      <c r="D40" s="66">
        <v>450</v>
      </c>
      <c r="E40" s="66"/>
      <c r="F40" s="78">
        <f t="shared" si="0"/>
        <v>0</v>
      </c>
    </row>
    <row r="41" spans="1:7" ht="43.5" customHeight="1" x14ac:dyDescent="0.2">
      <c r="A41" s="32" t="s">
        <v>37</v>
      </c>
      <c r="B41" s="38" t="s">
        <v>5</v>
      </c>
      <c r="C41" s="33" t="s">
        <v>38</v>
      </c>
      <c r="D41" s="84">
        <v>5000</v>
      </c>
      <c r="E41" s="29"/>
      <c r="F41" s="78">
        <f t="shared" si="0"/>
        <v>0</v>
      </c>
    </row>
    <row r="42" spans="1:7" ht="42" customHeight="1" x14ac:dyDescent="0.2">
      <c r="A42" s="32" t="s">
        <v>94</v>
      </c>
      <c r="B42" s="37" t="s">
        <v>139</v>
      </c>
      <c r="C42" s="33" t="s">
        <v>38</v>
      </c>
      <c r="D42" s="84">
        <v>600</v>
      </c>
      <c r="E42" s="66"/>
      <c r="F42" s="78">
        <f t="shared" si="0"/>
        <v>0</v>
      </c>
    </row>
    <row r="43" spans="1:7" ht="45" customHeight="1" x14ac:dyDescent="0.2">
      <c r="A43" s="32" t="s">
        <v>128</v>
      </c>
      <c r="B43" s="38" t="s">
        <v>140</v>
      </c>
      <c r="C43" s="28" t="s">
        <v>6</v>
      </c>
      <c r="D43" s="66">
        <v>565</v>
      </c>
      <c r="E43" s="66"/>
      <c r="F43" s="78">
        <f t="shared" si="0"/>
        <v>0</v>
      </c>
      <c r="G43" s="59"/>
    </row>
    <row r="44" spans="1:7" ht="37.5" customHeight="1" thickBot="1" x14ac:dyDescent="0.25">
      <c r="A44" s="32" t="s">
        <v>129</v>
      </c>
      <c r="B44" s="38" t="s">
        <v>95</v>
      </c>
      <c r="C44" s="28" t="s">
        <v>6</v>
      </c>
      <c r="D44" s="66">
        <v>200</v>
      </c>
      <c r="E44" s="66"/>
      <c r="F44" s="78">
        <f t="shared" si="0"/>
        <v>0</v>
      </c>
    </row>
    <row r="45" spans="1:7" ht="30.75" customHeight="1" thickBot="1" x14ac:dyDescent="0.25">
      <c r="A45" s="126" t="s">
        <v>43</v>
      </c>
      <c r="B45" s="127"/>
      <c r="C45" s="127"/>
      <c r="D45" s="127"/>
      <c r="E45" s="128"/>
      <c r="F45" s="45">
        <f>SUM(F29:F44)</f>
        <v>0</v>
      </c>
    </row>
    <row r="46" spans="1:7" ht="30.75" customHeight="1" x14ac:dyDescent="0.25">
      <c r="A46" s="9"/>
      <c r="B46" s="62" t="s">
        <v>88</v>
      </c>
      <c r="C46" s="10"/>
      <c r="D46" s="11"/>
      <c r="E46" s="20"/>
      <c r="F46" s="63"/>
    </row>
    <row r="47" spans="1:7" ht="53.25" customHeight="1" x14ac:dyDescent="0.2">
      <c r="A47" s="26" t="s">
        <v>24</v>
      </c>
      <c r="B47" s="37" t="s">
        <v>119</v>
      </c>
      <c r="C47" s="33" t="s">
        <v>38</v>
      </c>
      <c r="D47" s="29">
        <v>10000</v>
      </c>
      <c r="E47" s="29"/>
      <c r="F47" s="58">
        <f t="shared" ref="F47" si="3">D47*E47</f>
        <v>0</v>
      </c>
    </row>
    <row r="48" spans="1:7" ht="33" customHeight="1" x14ac:dyDescent="0.2">
      <c r="A48" s="26" t="s">
        <v>25</v>
      </c>
      <c r="B48" s="38" t="s">
        <v>99</v>
      </c>
      <c r="C48" s="27" t="s">
        <v>4</v>
      </c>
      <c r="D48" s="84">
        <v>1</v>
      </c>
      <c r="E48" s="84"/>
      <c r="F48" s="85">
        <f t="shared" ref="F48:F49" si="4">D48*E48</f>
        <v>0</v>
      </c>
    </row>
    <row r="49" spans="1:10" ht="33" customHeight="1" x14ac:dyDescent="0.2">
      <c r="A49" s="26" t="s">
        <v>26</v>
      </c>
      <c r="B49" s="38" t="s">
        <v>130</v>
      </c>
      <c r="C49" s="27" t="s">
        <v>4</v>
      </c>
      <c r="D49" s="29">
        <v>1</v>
      </c>
      <c r="E49" s="29"/>
      <c r="F49" s="91">
        <f t="shared" si="4"/>
        <v>0</v>
      </c>
    </row>
    <row r="50" spans="1:10" ht="39" customHeight="1" x14ac:dyDescent="0.2">
      <c r="A50" s="26" t="s">
        <v>27</v>
      </c>
      <c r="B50" s="37" t="s">
        <v>141</v>
      </c>
      <c r="C50" s="33" t="s">
        <v>38</v>
      </c>
      <c r="D50" s="84">
        <v>10000</v>
      </c>
      <c r="E50" s="84"/>
      <c r="F50" s="84">
        <f t="shared" ref="F50:F56" si="5">D50*E50</f>
        <v>0</v>
      </c>
    </row>
    <row r="51" spans="1:10" ht="39" customHeight="1" x14ac:dyDescent="0.2">
      <c r="A51" s="26" t="s">
        <v>44</v>
      </c>
      <c r="B51" s="37" t="s">
        <v>149</v>
      </c>
      <c r="C51" s="33" t="s">
        <v>38</v>
      </c>
      <c r="D51" s="84">
        <v>10000</v>
      </c>
      <c r="E51" s="84"/>
      <c r="F51" s="84">
        <f t="shared" si="5"/>
        <v>0</v>
      </c>
    </row>
    <row r="52" spans="1:10" ht="39" customHeight="1" x14ac:dyDescent="0.2">
      <c r="A52" s="26" t="s">
        <v>45</v>
      </c>
      <c r="B52" s="37" t="s">
        <v>148</v>
      </c>
      <c r="C52" s="28" t="s">
        <v>6</v>
      </c>
      <c r="D52" s="84">
        <v>8000</v>
      </c>
      <c r="E52" s="84"/>
      <c r="F52" s="84">
        <f t="shared" si="5"/>
        <v>0</v>
      </c>
    </row>
    <row r="53" spans="1:10" ht="39" customHeight="1" x14ac:dyDescent="0.2">
      <c r="A53" s="26" t="s">
        <v>46</v>
      </c>
      <c r="B53" s="37" t="s">
        <v>96</v>
      </c>
      <c r="C53" s="33" t="s">
        <v>38</v>
      </c>
      <c r="D53" s="84">
        <v>10000</v>
      </c>
      <c r="E53" s="84"/>
      <c r="F53" s="84">
        <f t="shared" si="5"/>
        <v>0</v>
      </c>
    </row>
    <row r="54" spans="1:10" ht="59.25" customHeight="1" x14ac:dyDescent="0.2">
      <c r="A54" s="26" t="s">
        <v>47</v>
      </c>
      <c r="B54" s="37" t="s">
        <v>142</v>
      </c>
      <c r="C54" s="33" t="s">
        <v>6</v>
      </c>
      <c r="D54" s="84">
        <v>8000</v>
      </c>
      <c r="E54" s="84"/>
      <c r="F54" s="84">
        <f t="shared" si="5"/>
        <v>0</v>
      </c>
    </row>
    <row r="55" spans="1:10" ht="51" customHeight="1" x14ac:dyDescent="0.2">
      <c r="A55" s="26" t="s">
        <v>48</v>
      </c>
      <c r="B55" s="37" t="s">
        <v>131</v>
      </c>
      <c r="C55" s="28" t="s">
        <v>2</v>
      </c>
      <c r="D55" s="84">
        <v>50</v>
      </c>
      <c r="E55" s="84"/>
      <c r="F55" s="84">
        <f t="shared" si="5"/>
        <v>0</v>
      </c>
    </row>
    <row r="56" spans="1:10" ht="39" customHeight="1" thickBot="1" x14ac:dyDescent="0.25">
      <c r="A56" s="26" t="s">
        <v>120</v>
      </c>
      <c r="B56" s="37" t="s">
        <v>97</v>
      </c>
      <c r="C56" s="28" t="s">
        <v>6</v>
      </c>
      <c r="D56" s="29">
        <v>200</v>
      </c>
      <c r="E56" s="29"/>
      <c r="F56" s="84">
        <f t="shared" si="5"/>
        <v>0</v>
      </c>
    </row>
    <row r="57" spans="1:10" ht="39" customHeight="1" thickBot="1" x14ac:dyDescent="0.25">
      <c r="A57" s="126" t="s">
        <v>98</v>
      </c>
      <c r="B57" s="127"/>
      <c r="C57" s="127"/>
      <c r="D57" s="127"/>
      <c r="E57" s="128"/>
      <c r="F57" s="45">
        <f>SUM(F47:F56)</f>
        <v>0</v>
      </c>
    </row>
    <row r="58" spans="1:10" ht="30.75" customHeight="1" thickBot="1" x14ac:dyDescent="0.3">
      <c r="A58" s="9"/>
      <c r="B58" s="62"/>
      <c r="C58" s="10"/>
      <c r="D58" s="11"/>
      <c r="E58" s="20"/>
      <c r="F58" s="63"/>
    </row>
    <row r="59" spans="1:10" ht="30" customHeight="1" thickBot="1" x14ac:dyDescent="0.3">
      <c r="A59" s="9"/>
      <c r="B59" s="62" t="s">
        <v>55</v>
      </c>
      <c r="C59" s="10"/>
      <c r="D59" s="11"/>
      <c r="E59" s="20" t="s">
        <v>36</v>
      </c>
      <c r="F59" s="63"/>
      <c r="J59" s="12"/>
    </row>
    <row r="60" spans="1:10" ht="30.75" customHeight="1" x14ac:dyDescent="0.25">
      <c r="A60" s="26" t="s">
        <v>60</v>
      </c>
      <c r="B60" s="37" t="s">
        <v>49</v>
      </c>
      <c r="C60" s="29" t="s">
        <v>4</v>
      </c>
      <c r="D60" s="29">
        <v>1</v>
      </c>
      <c r="E60" s="29"/>
      <c r="F60" s="58">
        <f t="shared" ref="F60" si="6">D60*E60</f>
        <v>0</v>
      </c>
      <c r="J60" s="47"/>
    </row>
    <row r="61" spans="1:10" ht="30.75" customHeight="1" x14ac:dyDescent="0.25">
      <c r="A61" s="26" t="s">
        <v>61</v>
      </c>
      <c r="B61" s="37" t="s">
        <v>143</v>
      </c>
      <c r="C61" s="30" t="s">
        <v>2</v>
      </c>
      <c r="D61" s="29">
        <v>2</v>
      </c>
      <c r="E61" s="29"/>
      <c r="F61" s="58">
        <f t="shared" ref="F61:F62" si="7">D61*E61</f>
        <v>0</v>
      </c>
      <c r="J61" s="47"/>
    </row>
    <row r="62" spans="1:10" ht="30.75" customHeight="1" thickBot="1" x14ac:dyDescent="0.3">
      <c r="A62" s="26" t="s">
        <v>83</v>
      </c>
      <c r="B62" s="37" t="s">
        <v>121</v>
      </c>
      <c r="C62" s="29" t="s">
        <v>6</v>
      </c>
      <c r="D62" s="29">
        <v>20</v>
      </c>
      <c r="E62" s="29"/>
      <c r="F62" s="58">
        <f t="shared" si="7"/>
        <v>0</v>
      </c>
      <c r="J62" s="47"/>
    </row>
    <row r="63" spans="1:10" ht="36" customHeight="1" thickBot="1" x14ac:dyDescent="0.25">
      <c r="A63" s="126" t="s">
        <v>62</v>
      </c>
      <c r="B63" s="127"/>
      <c r="C63" s="127"/>
      <c r="D63" s="127"/>
      <c r="E63" s="128"/>
      <c r="F63" s="45">
        <f>SUM(F60:F62)</f>
        <v>0</v>
      </c>
    </row>
    <row r="64" spans="1:10" ht="26.25" customHeight="1" x14ac:dyDescent="0.2">
      <c r="A64" s="68"/>
      <c r="B64" s="62" t="s">
        <v>63</v>
      </c>
      <c r="C64" s="74"/>
      <c r="D64" s="75"/>
      <c r="E64" s="71"/>
      <c r="F64" s="76"/>
    </row>
    <row r="65" spans="1:10" ht="19.5" customHeight="1" x14ac:dyDescent="0.2">
      <c r="A65" s="94" t="s">
        <v>28</v>
      </c>
      <c r="B65" s="89" t="s">
        <v>123</v>
      </c>
      <c r="C65" s="129" t="s">
        <v>38</v>
      </c>
      <c r="D65" s="98">
        <v>100</v>
      </c>
      <c r="E65" s="98"/>
      <c r="F65" s="92">
        <f>E65*D65</f>
        <v>0</v>
      </c>
    </row>
    <row r="66" spans="1:10" ht="21" customHeight="1" x14ac:dyDescent="0.2">
      <c r="A66" s="95"/>
      <c r="B66" s="57" t="s">
        <v>39</v>
      </c>
      <c r="C66" s="130"/>
      <c r="D66" s="99"/>
      <c r="E66" s="99"/>
      <c r="F66" s="93"/>
    </row>
    <row r="67" spans="1:10" ht="19.5" customHeight="1" x14ac:dyDescent="0.2">
      <c r="A67" s="94" t="s">
        <v>29</v>
      </c>
      <c r="B67" s="89" t="s">
        <v>122</v>
      </c>
      <c r="C67" s="129" t="s">
        <v>38</v>
      </c>
      <c r="D67" s="98">
        <v>200</v>
      </c>
      <c r="E67" s="98"/>
      <c r="F67" s="92">
        <f>E67*D67</f>
        <v>0</v>
      </c>
    </row>
    <row r="68" spans="1:10" ht="19.5" customHeight="1" x14ac:dyDescent="0.2">
      <c r="A68" s="95"/>
      <c r="B68" s="57" t="s">
        <v>39</v>
      </c>
      <c r="C68" s="130"/>
      <c r="D68" s="99"/>
      <c r="E68" s="99"/>
      <c r="F68" s="93"/>
    </row>
    <row r="69" spans="1:10" ht="19.5" customHeight="1" x14ac:dyDescent="0.2">
      <c r="A69" s="94" t="s">
        <v>30</v>
      </c>
      <c r="B69" s="41" t="s">
        <v>100</v>
      </c>
      <c r="C69" s="129" t="s">
        <v>38</v>
      </c>
      <c r="D69" s="98">
        <v>300</v>
      </c>
      <c r="E69" s="98"/>
      <c r="F69" s="92">
        <f>E69*D69</f>
        <v>0</v>
      </c>
    </row>
    <row r="70" spans="1:10" ht="19.5" customHeight="1" thickBot="1" x14ac:dyDescent="0.25">
      <c r="A70" s="95"/>
      <c r="B70" s="57" t="s">
        <v>39</v>
      </c>
      <c r="C70" s="130"/>
      <c r="D70" s="99"/>
      <c r="E70" s="99"/>
      <c r="F70" s="93"/>
    </row>
    <row r="71" spans="1:10" ht="27" customHeight="1" thickBot="1" x14ac:dyDescent="0.25">
      <c r="A71" s="126" t="s">
        <v>64</v>
      </c>
      <c r="B71" s="127"/>
      <c r="C71" s="127"/>
      <c r="D71" s="127"/>
      <c r="E71" s="128"/>
      <c r="F71" s="45">
        <f>SUM(F65:F70)</f>
        <v>0</v>
      </c>
    </row>
    <row r="72" spans="1:10" ht="36.75" customHeight="1" x14ac:dyDescent="0.25">
      <c r="A72" s="14"/>
      <c r="B72" s="31" t="s">
        <v>132</v>
      </c>
      <c r="C72" s="4"/>
      <c r="D72" s="15"/>
      <c r="E72" s="21"/>
      <c r="F72" s="7"/>
    </row>
    <row r="73" spans="1:10" ht="42" customHeight="1" x14ac:dyDescent="0.2">
      <c r="A73" s="26" t="s">
        <v>31</v>
      </c>
      <c r="B73" s="39" t="s">
        <v>146</v>
      </c>
      <c r="C73" s="30" t="s">
        <v>38</v>
      </c>
      <c r="D73" s="29">
        <v>120</v>
      </c>
      <c r="E73" s="29"/>
      <c r="F73" s="58">
        <f t="shared" ref="F73" si="8">D73*E73</f>
        <v>0</v>
      </c>
    </row>
    <row r="74" spans="1:10" s="36" customFormat="1" ht="34.5" customHeight="1" thickBot="1" x14ac:dyDescent="0.25">
      <c r="A74" s="26" t="s">
        <v>65</v>
      </c>
      <c r="B74" s="39" t="s">
        <v>145</v>
      </c>
      <c r="C74" s="30" t="s">
        <v>38</v>
      </c>
      <c r="D74" s="29">
        <v>350</v>
      </c>
      <c r="E74" s="29"/>
      <c r="F74" s="58">
        <f t="shared" ref="F74" si="9">D74*E74</f>
        <v>0</v>
      </c>
      <c r="G74" s="59"/>
      <c r="H74" s="35"/>
    </row>
    <row r="75" spans="1:10" s="36" customFormat="1" ht="34.5" customHeight="1" thickBot="1" x14ac:dyDescent="0.25">
      <c r="A75" s="126" t="s">
        <v>133</v>
      </c>
      <c r="B75" s="127"/>
      <c r="C75" s="127"/>
      <c r="D75" s="127"/>
      <c r="E75" s="128"/>
      <c r="F75" s="45">
        <f>SUM(F73:F74)</f>
        <v>0</v>
      </c>
      <c r="G75" s="34"/>
      <c r="H75" s="35"/>
    </row>
    <row r="76" spans="1:10" ht="29.25" customHeight="1" x14ac:dyDescent="0.25">
      <c r="A76" s="9"/>
      <c r="B76" s="62" t="s">
        <v>66</v>
      </c>
      <c r="C76" s="10"/>
      <c r="D76" s="11"/>
      <c r="E76" s="20"/>
      <c r="F76" s="63"/>
      <c r="G76" s="24"/>
      <c r="J76" s="13"/>
    </row>
    <row r="77" spans="1:10" ht="35.25" customHeight="1" x14ac:dyDescent="0.2">
      <c r="A77" s="26" t="s">
        <v>59</v>
      </c>
      <c r="B77" s="39" t="s">
        <v>134</v>
      </c>
      <c r="C77" s="28" t="s">
        <v>2</v>
      </c>
      <c r="D77" s="29">
        <v>40</v>
      </c>
      <c r="E77" s="29"/>
      <c r="F77" s="58">
        <f>D77*E77</f>
        <v>0</v>
      </c>
      <c r="G77" s="24"/>
      <c r="J77" s="13"/>
    </row>
    <row r="78" spans="1:10" ht="29.25" customHeight="1" thickBot="1" x14ac:dyDescent="0.25">
      <c r="A78" s="26" t="s">
        <v>50</v>
      </c>
      <c r="B78" s="37" t="s">
        <v>102</v>
      </c>
      <c r="C78" s="28" t="s">
        <v>2</v>
      </c>
      <c r="D78" s="29">
        <v>60</v>
      </c>
      <c r="E78" s="29"/>
      <c r="F78" s="58">
        <f t="shared" ref="F78" si="10">D78*E78</f>
        <v>0</v>
      </c>
      <c r="G78" s="61"/>
      <c r="J78" s="13"/>
    </row>
    <row r="79" spans="1:10" ht="35.25" customHeight="1" thickBot="1" x14ac:dyDescent="0.25">
      <c r="A79" s="126" t="s">
        <v>67</v>
      </c>
      <c r="B79" s="127"/>
      <c r="C79" s="127"/>
      <c r="D79" s="127"/>
      <c r="E79" s="128"/>
      <c r="F79" s="45">
        <f>SUM(F77:F78)</f>
        <v>0</v>
      </c>
      <c r="G79" s="24"/>
      <c r="J79" s="13"/>
    </row>
    <row r="80" spans="1:10" ht="27" customHeight="1" x14ac:dyDescent="0.25">
      <c r="A80" s="9"/>
      <c r="B80" s="62" t="s">
        <v>68</v>
      </c>
      <c r="C80" s="10"/>
      <c r="D80" s="11"/>
      <c r="E80" s="20"/>
      <c r="F80" s="63"/>
      <c r="J80" s="3"/>
    </row>
    <row r="81" spans="1:10" ht="33.75" customHeight="1" x14ac:dyDescent="0.2">
      <c r="A81" s="26" t="s">
        <v>32</v>
      </c>
      <c r="B81" s="38" t="s">
        <v>86</v>
      </c>
      <c r="C81" s="30" t="s">
        <v>38</v>
      </c>
      <c r="D81" s="29">
        <v>17000</v>
      </c>
      <c r="E81" s="29"/>
      <c r="F81" s="58">
        <f t="shared" ref="F81" si="11">D81*E81</f>
        <v>0</v>
      </c>
      <c r="J81" s="3"/>
    </row>
    <row r="82" spans="1:10" ht="33.75" customHeight="1" x14ac:dyDescent="0.2">
      <c r="A82" s="26" t="s">
        <v>33</v>
      </c>
      <c r="B82" s="38" t="s">
        <v>87</v>
      </c>
      <c r="C82" s="30" t="s">
        <v>38</v>
      </c>
      <c r="D82" s="29">
        <v>4000</v>
      </c>
      <c r="E82" s="29"/>
      <c r="F82" s="58">
        <f t="shared" ref="F82:F84" si="12">D82*E82</f>
        <v>0</v>
      </c>
      <c r="G82" s="60"/>
    </row>
    <row r="83" spans="1:10" ht="33.75" customHeight="1" x14ac:dyDescent="0.2">
      <c r="A83" s="26" t="s">
        <v>135</v>
      </c>
      <c r="B83" s="38" t="s">
        <v>51</v>
      </c>
      <c r="C83" s="30" t="s">
        <v>38</v>
      </c>
      <c r="D83" s="29">
        <v>50</v>
      </c>
      <c r="E83" s="29"/>
      <c r="F83" s="58">
        <f>D83*E83</f>
        <v>0</v>
      </c>
    </row>
    <row r="84" spans="1:10" ht="33.75" customHeight="1" thickBot="1" x14ac:dyDescent="0.25">
      <c r="A84" s="26" t="s">
        <v>34</v>
      </c>
      <c r="B84" s="77" t="s">
        <v>144</v>
      </c>
      <c r="C84" s="73" t="s">
        <v>38</v>
      </c>
      <c r="D84" s="64">
        <v>10</v>
      </c>
      <c r="E84" s="64"/>
      <c r="F84" s="65">
        <f t="shared" si="12"/>
        <v>0</v>
      </c>
    </row>
    <row r="85" spans="1:10" ht="35.25" customHeight="1" thickBot="1" x14ac:dyDescent="0.25">
      <c r="A85" s="126" t="s">
        <v>69</v>
      </c>
      <c r="B85" s="127"/>
      <c r="C85" s="127"/>
      <c r="D85" s="127"/>
      <c r="E85" s="128"/>
      <c r="F85" s="45">
        <f>SUM(F81:F84)</f>
        <v>0</v>
      </c>
    </row>
    <row r="86" spans="1:10" ht="35.25" customHeight="1" thickBot="1" x14ac:dyDescent="0.25">
      <c r="A86" s="134" t="s">
        <v>52</v>
      </c>
      <c r="B86" s="134"/>
      <c r="C86" s="134"/>
      <c r="D86" s="134"/>
      <c r="E86" s="134"/>
      <c r="F86" s="134"/>
    </row>
    <row r="87" spans="1:10" ht="30.75" customHeight="1" thickBot="1" x14ac:dyDescent="0.25">
      <c r="A87" s="135" t="s">
        <v>74</v>
      </c>
      <c r="B87" s="136"/>
      <c r="C87" s="136"/>
      <c r="D87" s="136"/>
      <c r="E87" s="137"/>
      <c r="F87" s="42">
        <f>F27</f>
        <v>0</v>
      </c>
    </row>
    <row r="88" spans="1:10" ht="30.75" customHeight="1" thickBot="1" x14ac:dyDescent="0.25">
      <c r="A88" s="135" t="s">
        <v>84</v>
      </c>
      <c r="B88" s="136"/>
      <c r="C88" s="136"/>
      <c r="D88" s="136"/>
      <c r="E88" s="137"/>
      <c r="F88" s="42">
        <f>F45</f>
        <v>0</v>
      </c>
    </row>
    <row r="89" spans="1:10" ht="30.75" customHeight="1" thickBot="1" x14ac:dyDescent="0.25">
      <c r="A89" s="131" t="s">
        <v>105</v>
      </c>
      <c r="B89" s="132"/>
      <c r="C89" s="132"/>
      <c r="D89" s="132"/>
      <c r="E89" s="133"/>
      <c r="F89" s="42">
        <f>F57</f>
        <v>0</v>
      </c>
    </row>
    <row r="90" spans="1:10" ht="30.75" customHeight="1" thickBot="1" x14ac:dyDescent="0.25">
      <c r="A90" s="131" t="s">
        <v>70</v>
      </c>
      <c r="B90" s="132"/>
      <c r="C90" s="132"/>
      <c r="D90" s="132"/>
      <c r="E90" s="133"/>
      <c r="F90" s="42">
        <f>F63</f>
        <v>0</v>
      </c>
    </row>
    <row r="91" spans="1:10" ht="30.75" customHeight="1" thickBot="1" x14ac:dyDescent="0.25">
      <c r="A91" s="131" t="s">
        <v>71</v>
      </c>
      <c r="B91" s="132"/>
      <c r="C91" s="132"/>
      <c r="D91" s="132"/>
      <c r="E91" s="133"/>
      <c r="F91" s="42">
        <f>F71</f>
        <v>0</v>
      </c>
    </row>
    <row r="92" spans="1:10" ht="30.75" customHeight="1" thickBot="1" x14ac:dyDescent="0.25">
      <c r="A92" s="131" t="s">
        <v>124</v>
      </c>
      <c r="B92" s="132"/>
      <c r="C92" s="132"/>
      <c r="D92" s="132"/>
      <c r="E92" s="133"/>
      <c r="F92" s="42">
        <f>F75</f>
        <v>0</v>
      </c>
    </row>
    <row r="93" spans="1:10" ht="30.75" customHeight="1" thickBot="1" x14ac:dyDescent="0.25">
      <c r="A93" s="131" t="s">
        <v>72</v>
      </c>
      <c r="B93" s="132"/>
      <c r="C93" s="132"/>
      <c r="D93" s="132"/>
      <c r="E93" s="133"/>
      <c r="F93" s="42">
        <f>F79</f>
        <v>0</v>
      </c>
    </row>
    <row r="94" spans="1:10" ht="30.75" customHeight="1" thickBot="1" x14ac:dyDescent="0.25">
      <c r="A94" s="135" t="s">
        <v>73</v>
      </c>
      <c r="B94" s="136"/>
      <c r="C94" s="136"/>
      <c r="D94" s="136"/>
      <c r="E94" s="137"/>
      <c r="F94" s="42">
        <f>F85</f>
        <v>0</v>
      </c>
    </row>
    <row r="95" spans="1:10" ht="30.75" customHeight="1" thickBot="1" x14ac:dyDescent="0.25">
      <c r="A95" s="139"/>
      <c r="B95" s="140"/>
      <c r="C95" s="140"/>
      <c r="D95" s="140"/>
      <c r="E95" s="140"/>
      <c r="F95" s="140"/>
      <c r="G95" s="48"/>
      <c r="H95" s="49"/>
      <c r="I95" s="50"/>
    </row>
    <row r="96" spans="1:10" ht="30.75" customHeight="1" thickBot="1" x14ac:dyDescent="0.3">
      <c r="A96" s="79">
        <v>1</v>
      </c>
      <c r="B96" s="141" t="s">
        <v>7</v>
      </c>
      <c r="C96" s="142"/>
      <c r="D96" s="142"/>
      <c r="E96" s="143"/>
      <c r="F96" s="42">
        <f>SUM(F87:F94)</f>
        <v>0</v>
      </c>
      <c r="G96" s="48"/>
      <c r="H96" s="51"/>
      <c r="I96" s="52"/>
    </row>
    <row r="97" spans="1:9" ht="30.75" customHeight="1" thickBot="1" x14ac:dyDescent="0.25">
      <c r="A97" s="80">
        <v>2</v>
      </c>
      <c r="B97" s="144" t="s">
        <v>8</v>
      </c>
      <c r="C97" s="145"/>
      <c r="D97" s="145"/>
      <c r="E97" s="146"/>
      <c r="F97" s="42">
        <f>F96*20/100</f>
        <v>0</v>
      </c>
      <c r="G97" s="48"/>
      <c r="H97" s="49"/>
      <c r="I97" s="50"/>
    </row>
    <row r="98" spans="1:9" ht="30" customHeight="1" thickBot="1" x14ac:dyDescent="0.3">
      <c r="A98" s="81">
        <v>3</v>
      </c>
      <c r="B98" s="147" t="s">
        <v>9</v>
      </c>
      <c r="C98" s="148"/>
      <c r="D98" s="148"/>
      <c r="E98" s="149"/>
      <c r="F98" s="42">
        <f>F96+F97</f>
        <v>0</v>
      </c>
      <c r="G98" s="53"/>
      <c r="H98" s="54"/>
      <c r="I98" s="50"/>
    </row>
    <row r="99" spans="1:9" ht="23.25" customHeight="1" x14ac:dyDescent="0.25">
      <c r="F99" s="22"/>
      <c r="G99" s="54"/>
      <c r="H99" s="49"/>
      <c r="I99" s="50"/>
    </row>
    <row r="100" spans="1:9" ht="21.75" customHeight="1" x14ac:dyDescent="0.2">
      <c r="B100" s="138" t="s">
        <v>147</v>
      </c>
      <c r="C100" s="138"/>
      <c r="D100" s="138"/>
      <c r="E100" s="138"/>
    </row>
    <row r="101" spans="1:9" ht="21.75" hidden="1" customHeight="1" x14ac:dyDescent="0.2">
      <c r="A101"/>
      <c r="B101" s="138" t="s">
        <v>104</v>
      </c>
      <c r="C101" s="138"/>
      <c r="D101" s="138"/>
      <c r="E101" s="138"/>
      <c r="G101"/>
      <c r="H101"/>
    </row>
    <row r="102" spans="1:9" x14ac:dyDescent="0.25">
      <c r="A102"/>
      <c r="B102" s="16"/>
      <c r="G102"/>
      <c r="H102"/>
    </row>
    <row r="103" spans="1:9" ht="27" customHeight="1" x14ac:dyDescent="0.25">
      <c r="A103"/>
      <c r="G103"/>
      <c r="H103"/>
    </row>
    <row r="104" spans="1:9" ht="31.5" customHeight="1" x14ac:dyDescent="0.25">
      <c r="A104"/>
      <c r="G104"/>
      <c r="H104"/>
    </row>
    <row r="105" spans="1:9" ht="25.5" customHeight="1" x14ac:dyDescent="0.25">
      <c r="A105"/>
      <c r="B105" s="16"/>
      <c r="G105"/>
      <c r="H105"/>
    </row>
    <row r="106" spans="1:9" ht="24" customHeight="1" x14ac:dyDescent="0.25">
      <c r="A106"/>
      <c r="B106" s="16"/>
      <c r="G106"/>
      <c r="H106"/>
    </row>
  </sheetData>
  <mergeCells count="90">
    <mergeCell ref="F9:F10"/>
    <mergeCell ref="C69:C70"/>
    <mergeCell ref="D69:D70"/>
    <mergeCell ref="E69:E70"/>
    <mergeCell ref="F69:F70"/>
    <mergeCell ref="A57:E57"/>
    <mergeCell ref="A9:A10"/>
    <mergeCell ref="C9:C10"/>
    <mergeCell ref="D9:D10"/>
    <mergeCell ref="E9:E10"/>
    <mergeCell ref="F67:F68"/>
    <mergeCell ref="A65:A66"/>
    <mergeCell ref="C65:C66"/>
    <mergeCell ref="D65:D66"/>
    <mergeCell ref="A27:E27"/>
    <mergeCell ref="A45:E45"/>
    <mergeCell ref="B101:E101"/>
    <mergeCell ref="A94:E94"/>
    <mergeCell ref="A95:F95"/>
    <mergeCell ref="B96:E96"/>
    <mergeCell ref="B97:E97"/>
    <mergeCell ref="B98:E98"/>
    <mergeCell ref="B100:E100"/>
    <mergeCell ref="A93:E93"/>
    <mergeCell ref="A71:E71"/>
    <mergeCell ref="A75:E75"/>
    <mergeCell ref="A79:E79"/>
    <mergeCell ref="A85:E85"/>
    <mergeCell ref="A86:F86"/>
    <mergeCell ref="A87:E87"/>
    <mergeCell ref="A88:E88"/>
    <mergeCell ref="A89:E89"/>
    <mergeCell ref="A90:E90"/>
    <mergeCell ref="A91:E91"/>
    <mergeCell ref="A92:E92"/>
    <mergeCell ref="A63:E63"/>
    <mergeCell ref="A69:A70"/>
    <mergeCell ref="A67:A68"/>
    <mergeCell ref="C67:C68"/>
    <mergeCell ref="D67:D68"/>
    <mergeCell ref="E67:E68"/>
    <mergeCell ref="E65:E66"/>
    <mergeCell ref="C21:C22"/>
    <mergeCell ref="D21:D22"/>
    <mergeCell ref="E21:E22"/>
    <mergeCell ref="F21:F22"/>
    <mergeCell ref="A13:A14"/>
    <mergeCell ref="C13:C14"/>
    <mergeCell ref="D13:D14"/>
    <mergeCell ref="E13:E14"/>
    <mergeCell ref="F13:F14"/>
    <mergeCell ref="E17:E18"/>
    <mergeCell ref="F17:F18"/>
    <mergeCell ref="A15:A16"/>
    <mergeCell ref="C15:C16"/>
    <mergeCell ref="D15:D16"/>
    <mergeCell ref="E15:E16"/>
    <mergeCell ref="F15:F16"/>
    <mergeCell ref="A4:F4"/>
    <mergeCell ref="A5:F5"/>
    <mergeCell ref="A6:A7"/>
    <mergeCell ref="B6:B7"/>
    <mergeCell ref="C6:C7"/>
    <mergeCell ref="D6:D7"/>
    <mergeCell ref="F6:F7"/>
    <mergeCell ref="C23:C24"/>
    <mergeCell ref="D23:D24"/>
    <mergeCell ref="E23:E24"/>
    <mergeCell ref="F23:F24"/>
    <mergeCell ref="A25:A26"/>
    <mergeCell ref="C25:C26"/>
    <mergeCell ref="D25:D26"/>
    <mergeCell ref="E25:E26"/>
    <mergeCell ref="F25:F26"/>
    <mergeCell ref="F65:F66"/>
    <mergeCell ref="A11:A12"/>
    <mergeCell ref="C11:C12"/>
    <mergeCell ref="D11:D12"/>
    <mergeCell ref="E11:E12"/>
    <mergeCell ref="F11:F12"/>
    <mergeCell ref="A21:A22"/>
    <mergeCell ref="A19:A20"/>
    <mergeCell ref="C19:C20"/>
    <mergeCell ref="D19:D20"/>
    <mergeCell ref="E19:E20"/>
    <mergeCell ref="F19:F20"/>
    <mergeCell ref="A17:A18"/>
    <mergeCell ref="C17:C18"/>
    <mergeCell ref="D17:D18"/>
    <mergeCell ref="A23:A24"/>
  </mergeCells>
  <pageMargins left="0.51181102362204722" right="0.19685039370078741" top="0.47244094488188981" bottom="0.15748031496062992" header="0.19685039370078741" footer="0"/>
  <pageSetup paperSize="9" scale="51" orientation="portrait" useFirstPageNumber="1" r:id="rId1"/>
  <headerFooter alignWithMargins="0">
    <oddHeader>Page &amp;P</oddHeader>
  </headerFooter>
  <rowBreaks count="2" manualBreakCount="2">
    <brk id="75" max="5" man="1"/>
    <brk id="10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ESTIMATION CONFIDENTIELLE</vt:lpstr>
      <vt:lpstr>'ESTIMATION CONFIDENTIELLE'!Impression_des_titres</vt:lpstr>
      <vt:lpstr>'ESTIMATION CONFIDENTIELLE'!Zone_d_impression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YAFATTAH ZOUHAIR</dc:creator>
  <cp:lastModifiedBy>Utilisateur Windows</cp:lastModifiedBy>
  <cp:lastPrinted>2019-11-19T13:20:36Z</cp:lastPrinted>
  <dcterms:created xsi:type="dcterms:W3CDTF">2015-10-29T16:07:44Z</dcterms:created>
  <dcterms:modified xsi:type="dcterms:W3CDTF">2019-11-26T13:30:13Z</dcterms:modified>
</cp:coreProperties>
</file>