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8415" tabRatio="826"/>
  </bookViews>
  <sheets>
    <sheet name="BP " sheetId="3" r:id="rId1"/>
    <sheet name="Feuil1" sheetId="4" r:id="rId2"/>
  </sheets>
  <definedNames>
    <definedName name="_xlnm.Print_Area" localSheetId="0">'BP '!$A$1:$F$368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87" i="3" l="1"/>
  <c r="F353" i="3" l="1"/>
  <c r="F352" i="3"/>
  <c r="F351" i="3"/>
  <c r="F350" i="3"/>
  <c r="F349" i="3"/>
  <c r="F347" i="3"/>
  <c r="F346" i="3"/>
  <c r="F345" i="3"/>
  <c r="F344" i="3"/>
  <c r="F343" i="3"/>
  <c r="F342" i="3"/>
  <c r="F341" i="3"/>
  <c r="C340" i="3"/>
  <c r="F338" i="3"/>
  <c r="F339" i="3" s="1"/>
  <c r="F364" i="3" s="1"/>
  <c r="F335" i="3"/>
  <c r="F334" i="3"/>
  <c r="F333" i="3"/>
  <c r="F332" i="3"/>
  <c r="F331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5" i="3"/>
  <c r="F314" i="3"/>
  <c r="F313" i="3"/>
  <c r="F312" i="3"/>
  <c r="F310" i="3"/>
  <c r="F309" i="3"/>
  <c r="F308" i="3"/>
  <c r="F307" i="3"/>
  <c r="F305" i="3"/>
  <c r="F304" i="3"/>
  <c r="F302" i="3"/>
  <c r="F301" i="3"/>
  <c r="F300" i="3"/>
  <c r="F299" i="3"/>
  <c r="F298" i="3"/>
  <c r="F297" i="3"/>
  <c r="F296" i="3"/>
  <c r="F295" i="3"/>
  <c r="F294" i="3"/>
  <c r="F292" i="3"/>
  <c r="F290" i="3"/>
  <c r="F286" i="3"/>
  <c r="F285" i="3"/>
  <c r="F282" i="3"/>
  <c r="F281" i="3"/>
  <c r="F280" i="3"/>
  <c r="F279" i="3"/>
  <c r="F278" i="3"/>
  <c r="F277" i="3"/>
  <c r="F276" i="3"/>
  <c r="F275" i="3"/>
  <c r="F273" i="3"/>
  <c r="F272" i="3"/>
  <c r="F271" i="3"/>
  <c r="F270" i="3"/>
  <c r="F269" i="3"/>
  <c r="F268" i="3"/>
  <c r="F267" i="3"/>
  <c r="F266" i="3"/>
  <c r="F265" i="3"/>
  <c r="F264" i="3"/>
  <c r="F262" i="3"/>
  <c r="F261" i="3"/>
  <c r="F260" i="3"/>
  <c r="F258" i="3"/>
  <c r="F257" i="3"/>
  <c r="F256" i="3"/>
  <c r="F254" i="3"/>
  <c r="F253" i="3"/>
  <c r="F252" i="3"/>
  <c r="F251" i="3"/>
  <c r="F250" i="3"/>
  <c r="F245" i="3"/>
  <c r="F244" i="3"/>
  <c r="F243" i="3"/>
  <c r="F242" i="3"/>
  <c r="F241" i="3"/>
  <c r="F240" i="3"/>
  <c r="F239" i="3"/>
  <c r="F238" i="3"/>
  <c r="F237" i="3"/>
  <c r="F232" i="3"/>
  <c r="F231" i="3"/>
  <c r="F230" i="3"/>
  <c r="F229" i="3"/>
  <c r="F228" i="3"/>
  <c r="F227" i="3"/>
  <c r="F223" i="3"/>
  <c r="F222" i="3"/>
  <c r="F221" i="3"/>
  <c r="F220" i="3"/>
  <c r="F219" i="3"/>
  <c r="F218" i="3"/>
  <c r="F216" i="3"/>
  <c r="F215" i="3"/>
  <c r="F214" i="3"/>
  <c r="F213" i="3"/>
  <c r="F212" i="3"/>
  <c r="F211" i="3"/>
  <c r="F210" i="3"/>
  <c r="F209" i="3"/>
  <c r="F207" i="3"/>
  <c r="F206" i="3"/>
  <c r="F204" i="3"/>
  <c r="F201" i="3"/>
  <c r="F200" i="3"/>
  <c r="F199" i="3"/>
  <c r="F196" i="3"/>
  <c r="F195" i="3"/>
  <c r="F194" i="3"/>
  <c r="F193" i="3"/>
  <c r="F192" i="3"/>
  <c r="F191" i="3"/>
  <c r="F190" i="3"/>
  <c r="F189" i="3"/>
  <c r="F188" i="3"/>
  <c r="F186" i="3"/>
  <c r="F185" i="3"/>
  <c r="F184" i="3"/>
  <c r="F183" i="3"/>
  <c r="F182" i="3"/>
  <c r="F181" i="3"/>
  <c r="F180" i="3"/>
  <c r="F179" i="3"/>
  <c r="F178" i="3"/>
  <c r="F177" i="3"/>
  <c r="F176" i="3"/>
  <c r="F174" i="3"/>
  <c r="F173" i="3"/>
  <c r="F171" i="3"/>
  <c r="F170" i="3"/>
  <c r="F168" i="3"/>
  <c r="F167" i="3"/>
  <c r="F166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45" i="3"/>
  <c r="F144" i="3"/>
  <c r="F142" i="3"/>
  <c r="F141" i="3"/>
  <c r="F140" i="3"/>
  <c r="F136" i="3"/>
  <c r="F134" i="3"/>
  <c r="F133" i="3"/>
  <c r="F131" i="3"/>
  <c r="F130" i="3"/>
  <c r="F128" i="3"/>
  <c r="F126" i="3"/>
  <c r="F125" i="3"/>
  <c r="F124" i="3"/>
  <c r="F123" i="3"/>
  <c r="F121" i="3"/>
  <c r="F120" i="3"/>
  <c r="F119" i="3"/>
  <c r="F118" i="3"/>
  <c r="F117" i="3"/>
  <c r="F116" i="3"/>
  <c r="F115" i="3"/>
  <c r="F114" i="3"/>
  <c r="F113" i="3"/>
  <c r="F112" i="3"/>
  <c r="F108" i="3"/>
  <c r="F107" i="3"/>
  <c r="F106" i="3"/>
  <c r="F105" i="3"/>
  <c r="F104" i="3"/>
  <c r="F103" i="3"/>
  <c r="F101" i="3"/>
  <c r="F99" i="3"/>
  <c r="F98" i="3"/>
  <c r="F97" i="3"/>
  <c r="F96" i="3"/>
  <c r="F95" i="3"/>
  <c r="F93" i="3"/>
  <c r="F92" i="3"/>
  <c r="F87" i="3"/>
  <c r="F86" i="3"/>
  <c r="F85" i="3"/>
  <c r="F84" i="3"/>
  <c r="F83" i="3"/>
  <c r="F80" i="3"/>
  <c r="F79" i="3"/>
  <c r="F78" i="3"/>
  <c r="F77" i="3"/>
  <c r="F76" i="3"/>
  <c r="F75" i="3"/>
  <c r="F74" i="3"/>
  <c r="F73" i="3"/>
  <c r="F72" i="3"/>
  <c r="F71" i="3"/>
  <c r="F70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2" i="3"/>
  <c r="F51" i="3"/>
  <c r="F50" i="3"/>
  <c r="F49" i="3"/>
  <c r="F47" i="3"/>
  <c r="F46" i="3"/>
  <c r="F45" i="3"/>
  <c r="F44" i="3"/>
  <c r="F43" i="3"/>
  <c r="F42" i="3"/>
  <c r="F40" i="3"/>
  <c r="F39" i="3"/>
  <c r="F37" i="3"/>
  <c r="F36" i="3"/>
  <c r="F34" i="3"/>
  <c r="F33" i="3"/>
  <c r="F31" i="3"/>
  <c r="F30" i="3"/>
  <c r="F28" i="3"/>
  <c r="F27" i="3"/>
  <c r="F25" i="3"/>
  <c r="F24" i="3"/>
  <c r="F23" i="3"/>
  <c r="F22" i="3"/>
  <c r="F21" i="3"/>
  <c r="F20" i="3"/>
  <c r="F17" i="3"/>
  <c r="F16" i="3"/>
  <c r="F15" i="3"/>
  <c r="D13" i="3"/>
  <c r="F13" i="3" s="1"/>
  <c r="F12" i="3"/>
  <c r="F11" i="3"/>
  <c r="F10" i="3"/>
  <c r="F9" i="3"/>
  <c r="F7" i="3"/>
  <c r="F354" i="3" l="1"/>
  <c r="F68" i="3"/>
  <c r="F88" i="3"/>
  <c r="F329" i="3"/>
  <c r="F362" i="3" s="1"/>
  <c r="F336" i="3"/>
  <c r="F363" i="3" s="1"/>
  <c r="F234" i="3"/>
  <c r="F81" i="3"/>
  <c r="F358" i="3" s="1"/>
  <c r="F53" i="3"/>
  <c r="F356" i="3" s="1"/>
  <c r="F246" i="3"/>
  <c r="F365" i="3"/>
  <c r="F224" i="3"/>
  <c r="F217" i="3"/>
  <c r="F202" i="3"/>
  <c r="F146" i="3"/>
  <c r="F137" i="3"/>
  <c r="F109" i="3"/>
  <c r="F359" i="3"/>
  <c r="F357" i="3"/>
  <c r="F247" i="3" l="1"/>
  <c r="F361" i="3" s="1"/>
  <c r="F147" i="3"/>
  <c r="F360" i="3" s="1"/>
  <c r="F366" i="3" l="1"/>
  <c r="F367" i="3" s="1"/>
  <c r="F368" i="3" s="1"/>
</calcChain>
</file>

<file path=xl/sharedStrings.xml><?xml version="1.0" encoding="utf-8"?>
<sst xmlns="http://schemas.openxmlformats.org/spreadsheetml/2006/main" count="890" uniqueCount="601">
  <si>
    <t>U</t>
  </si>
  <si>
    <t>EN CHIFFRE</t>
  </si>
  <si>
    <t>PRIX TOTAL</t>
  </si>
  <si>
    <t xml:space="preserve"> PRIX UNITAIRE EN DH ( H TVA )</t>
  </si>
  <si>
    <t>QUANTITE</t>
  </si>
  <si>
    <t>DÉSIGNATION DES OUVRAGES</t>
  </si>
  <si>
    <t>N°</t>
  </si>
  <si>
    <t xml:space="preserve">                        BORDEREAU DES PRIX - DETAIL ESTIMATIF </t>
  </si>
  <si>
    <t>A - GROS ŒUVRE</t>
  </si>
  <si>
    <t>A0</t>
  </si>
  <si>
    <t xml:space="preserve"> I - TERRASSEMENT - TRAVAUX PRELIMINAIRES</t>
  </si>
  <si>
    <t>A1</t>
  </si>
  <si>
    <t>A2</t>
  </si>
  <si>
    <t>A3</t>
  </si>
  <si>
    <t>A4</t>
  </si>
  <si>
    <t>A5</t>
  </si>
  <si>
    <t xml:space="preserve"> II - MACONNERIE EN FONDATION</t>
  </si>
  <si>
    <t>A6</t>
  </si>
  <si>
    <t>A7</t>
  </si>
  <si>
    <t>A8</t>
  </si>
  <si>
    <t xml:space="preserve"> III - ASSAINISSEMENT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</si>
  <si>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</si>
  <si>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</si>
  <si>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</si>
  <si>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</si>
  <si>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</si>
  <si>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</si>
  <si>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</si>
  <si>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</si>
  <si>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</si>
  <si>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</si>
  <si>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</si>
  <si>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</si>
  <si>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</si>
  <si>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</si>
  <si>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</si>
  <si>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</si>
  <si>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</si>
  <si>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</si>
  <si>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TOTAL - A - GROS OEUVRE</t>
  </si>
  <si>
    <t>B - ETANCHEITE</t>
  </si>
  <si>
    <t>B1</t>
  </si>
  <si>
    <t>B2</t>
  </si>
  <si>
    <t>B3</t>
  </si>
  <si>
    <t>B4</t>
  </si>
  <si>
    <t>B5</t>
  </si>
  <si>
    <t>B6</t>
  </si>
  <si>
    <t>B7</t>
  </si>
  <si>
    <t>A18</t>
  </si>
  <si>
    <t xml:space="preserve"> </t>
  </si>
  <si>
    <t>A28</t>
  </si>
  <si>
    <t>A29</t>
  </si>
  <si>
    <t>A30</t>
  </si>
  <si>
    <t>B8</t>
  </si>
  <si>
    <t>B9</t>
  </si>
  <si>
    <t>B10</t>
  </si>
  <si>
    <t>B11</t>
  </si>
  <si>
    <t>B12</t>
  </si>
  <si>
    <t>B13</t>
  </si>
  <si>
    <t>J-AMENAGEMENT EXTERIEURS</t>
  </si>
  <si>
    <t>M²</t>
  </si>
  <si>
    <t>J3</t>
  </si>
  <si>
    <t>J4</t>
  </si>
  <si>
    <t>ML</t>
  </si>
  <si>
    <t>J5</t>
  </si>
  <si>
    <t>J6</t>
  </si>
  <si>
    <t>M3</t>
  </si>
  <si>
    <t>J7</t>
  </si>
  <si>
    <t>M2</t>
  </si>
  <si>
    <t xml:space="preserve"> F- ELECTRICITE CFO-CFA </t>
  </si>
  <si>
    <t>I- ELECTRICITE - LUSTRERIE</t>
  </si>
  <si>
    <t>F1</t>
  </si>
  <si>
    <t>F1-a</t>
  </si>
  <si>
    <t>E</t>
  </si>
  <si>
    <t>F1-b</t>
  </si>
  <si>
    <t>F2</t>
  </si>
  <si>
    <t xml:space="preserve">TABLEAUX ELECTRIQUES </t>
  </si>
  <si>
    <t>F2-a</t>
  </si>
  <si>
    <t>F2-b</t>
  </si>
  <si>
    <t>F3</t>
  </si>
  <si>
    <t xml:space="preserve">CABLES D'ALIMENTATION BASSE TENSION U1000 RO2V </t>
  </si>
  <si>
    <t>F3-a</t>
  </si>
  <si>
    <t>F3-b</t>
  </si>
  <si>
    <t>F3-c</t>
  </si>
  <si>
    <t>F3-d</t>
  </si>
  <si>
    <t>F3-e</t>
  </si>
  <si>
    <t>F3-f</t>
  </si>
  <si>
    <t>F3-g</t>
  </si>
  <si>
    <t>F4</t>
  </si>
  <si>
    <t>CHEMINS DE CABLES EN TOLE GALVANISE PERFOREE</t>
  </si>
  <si>
    <t>F4-a</t>
  </si>
  <si>
    <t>F4-b</t>
  </si>
  <si>
    <t>F5</t>
  </si>
  <si>
    <t>RESEAUX DE CONDUITS</t>
  </si>
  <si>
    <t>F6</t>
  </si>
  <si>
    <t xml:space="preserve">FOYERS LUMINEUX </t>
  </si>
  <si>
    <t>F6-a</t>
  </si>
  <si>
    <t>F6-b</t>
  </si>
  <si>
    <t>F7</t>
  </si>
  <si>
    <t xml:space="preserve">FOYERS DE PRISES DE COURANT </t>
  </si>
  <si>
    <t>F7-a</t>
  </si>
  <si>
    <t>F7-b</t>
  </si>
  <si>
    <t>F8</t>
  </si>
  <si>
    <t xml:space="preserve">PETIT APPAREILLAGE </t>
  </si>
  <si>
    <t>F8-a</t>
  </si>
  <si>
    <t>F8-b</t>
  </si>
  <si>
    <t>F8-c</t>
  </si>
  <si>
    <t>F8-d</t>
  </si>
  <si>
    <t>F8-e</t>
  </si>
  <si>
    <t>F8-f</t>
  </si>
  <si>
    <t>F8-g</t>
  </si>
  <si>
    <t>F8-h</t>
  </si>
  <si>
    <t>F8-i</t>
  </si>
  <si>
    <t>F8-j</t>
  </si>
  <si>
    <t>F9</t>
  </si>
  <si>
    <t xml:space="preserve">LUSTRERIE </t>
  </si>
  <si>
    <t>F9-a</t>
  </si>
  <si>
    <t>F9-b</t>
  </si>
  <si>
    <t>F9-c</t>
  </si>
  <si>
    <t>F9-d</t>
  </si>
  <si>
    <t>F9-e</t>
  </si>
  <si>
    <t>F9-f</t>
  </si>
  <si>
    <t>F9-g</t>
  </si>
  <si>
    <t>F10</t>
  </si>
  <si>
    <t xml:space="preserve">ECLAIRAGE DE SECURITE </t>
  </si>
  <si>
    <t>F10-a</t>
  </si>
  <si>
    <t>F10-a.1</t>
  </si>
  <si>
    <t>F10-a.2</t>
  </si>
  <si>
    <t>F10-b</t>
  </si>
  <si>
    <t xml:space="preserve">II- PRECABLAGE INFORMATIQUE ET TELEPHONIQUE </t>
  </si>
  <si>
    <t>F11</t>
  </si>
  <si>
    <t>COFFRET INFORMATIQUE 15 UNITES</t>
  </si>
  <si>
    <t>F12</t>
  </si>
  <si>
    <t>PANNEAU DE BRASSAGE</t>
  </si>
  <si>
    <t>F12-a</t>
  </si>
  <si>
    <t>F12-b</t>
  </si>
  <si>
    <t>F13</t>
  </si>
  <si>
    <t xml:space="preserve">CORDONS DE BRASSAGE ET DE LIAISON </t>
  </si>
  <si>
    <t>F13-a</t>
  </si>
  <si>
    <t>F13-b</t>
  </si>
  <si>
    <t>F14</t>
  </si>
  <si>
    <t xml:space="preserve">TIROIRS OPTIQUES 6 PORTS </t>
  </si>
  <si>
    <t>F15</t>
  </si>
  <si>
    <t xml:space="preserve">CABLE FIBRE OPTIQUE 6 BRINS </t>
  </si>
  <si>
    <t>F16</t>
  </si>
  <si>
    <t xml:space="preserve">CABLE TORSADE 4 PAIRES </t>
  </si>
  <si>
    <t>F17</t>
  </si>
  <si>
    <t xml:space="preserve">PRISE RJ45 </t>
  </si>
  <si>
    <t>F18</t>
  </si>
  <si>
    <t>CONNECTEURS RJ45 F/UTP ET BORNE WIFI Y COMPRIS INJECTEUR POE</t>
  </si>
  <si>
    <t>F19</t>
  </si>
  <si>
    <t>RESEAU DE CONDUITS</t>
  </si>
  <si>
    <t>TOTAL PRECABLAGE INFORMATIQUE ET TELEPHONIQUE H TVA</t>
  </si>
  <si>
    <t xml:space="preserve">III- DETECTION INCENDIE </t>
  </si>
  <si>
    <t>F20</t>
  </si>
  <si>
    <t xml:space="preserve">CENTRALE DE DETECTION INCENDIE ADRESSABLE </t>
  </si>
  <si>
    <t>F21</t>
  </si>
  <si>
    <t xml:space="preserve">DETECTEURS OPTIQUES DE FUMEE ADRESSABLE </t>
  </si>
  <si>
    <t>F22</t>
  </si>
  <si>
    <t>F23</t>
  </si>
  <si>
    <t>DIFFUSEURS SONORES ET LUMINEUX  (Sirène + feu flash)</t>
  </si>
  <si>
    <t>F24</t>
  </si>
  <si>
    <t>CABLAGE DU SYSTÈME ET MISE EN SERVISE</t>
  </si>
  <si>
    <t>TOTAL DETECTION INCENDIE  H TVA</t>
  </si>
  <si>
    <t xml:space="preserve">IV- VIDEO-SURVEILLANCE </t>
  </si>
  <si>
    <t>F25</t>
  </si>
  <si>
    <t>CAMERAS IP</t>
  </si>
  <si>
    <t>F25-a</t>
  </si>
  <si>
    <t>F25-b</t>
  </si>
  <si>
    <t>F26</t>
  </si>
  <si>
    <t>ENREGISTREUR NUMERIQUE DE STOCKAGE 64 CANAUX</t>
  </si>
  <si>
    <t>F27</t>
  </si>
  <si>
    <t>ECRAN D'AFFICHAGE 55"</t>
  </si>
  <si>
    <t>F28</t>
  </si>
  <si>
    <t xml:space="preserve">ENSEMBLE DE SWITCH  POUR LA VIDEOSURVEILALNCE </t>
  </si>
  <si>
    <t>F29</t>
  </si>
  <si>
    <t>TOTAL VIDEO-SURVEILLANCE H TVA</t>
  </si>
  <si>
    <t xml:space="preserve">V- SONORISATION </t>
  </si>
  <si>
    <t>F30</t>
  </si>
  <si>
    <t xml:space="preserve">RACK DE RANGEMENT </t>
  </si>
  <si>
    <t>F31</t>
  </si>
  <si>
    <t>HAUT-PARLEURS ENCASTRES</t>
  </si>
  <si>
    <t>F32</t>
  </si>
  <si>
    <t>MICRO A CRAVATE SANS FIL</t>
  </si>
  <si>
    <t>F33</t>
  </si>
  <si>
    <t>MICRO BALADEUR SANS FIL</t>
  </si>
  <si>
    <t>F34</t>
  </si>
  <si>
    <t xml:space="preserve">MICRO SUR TABLE </t>
  </si>
  <si>
    <t>F35</t>
  </si>
  <si>
    <t xml:space="preserve">EQUALISEUR </t>
  </si>
  <si>
    <t>F36</t>
  </si>
  <si>
    <t>AMPLIFICATEUR AVEC SELECTEUR DE SOURCE</t>
  </si>
  <si>
    <t>F37</t>
  </si>
  <si>
    <t>CABLAGE ET MISE EN SERVICE DU SYSTEME</t>
  </si>
  <si>
    <t>F38</t>
  </si>
  <si>
    <t>TOTAL SONORISATION  H TVA</t>
  </si>
  <si>
    <t xml:space="preserve"> G- PLOMBERIE SANITAIRES -PCI-CLIMATISATION -VENTILATION </t>
  </si>
  <si>
    <t>G1</t>
  </si>
  <si>
    <t>BRANCHEMENT EAU POTABLE AU RESEAU EXISTANT</t>
  </si>
  <si>
    <t>G2</t>
  </si>
  <si>
    <t>G3</t>
  </si>
  <si>
    <t>TUBE  POLYEPROPYLENE PPR PN20</t>
  </si>
  <si>
    <t>G4</t>
  </si>
  <si>
    <t>ROBINET D'ISOLEMENT</t>
  </si>
  <si>
    <t>G5</t>
  </si>
  <si>
    <t>CHAUFFE EAU ÉLECTRIQUE 50L</t>
  </si>
  <si>
    <t>G6</t>
  </si>
  <si>
    <t>APPAREILS SANITAIRES</t>
  </si>
  <si>
    <t>G7</t>
  </si>
  <si>
    <t>CHUTES ET COLLECTEURS TUBE EN PVC</t>
  </si>
  <si>
    <t>G8</t>
  </si>
  <si>
    <t>SIPHON DE SOL EN INOX 200*200</t>
  </si>
  <si>
    <t>G9</t>
  </si>
  <si>
    <t xml:space="preserve">GARGOUILLE </t>
  </si>
  <si>
    <t>G10</t>
  </si>
  <si>
    <t>BOUCHE D'ARROSAGE</t>
  </si>
  <si>
    <t>G11</t>
  </si>
  <si>
    <t>EXTINCTEURS PORTATIFS</t>
  </si>
  <si>
    <t>G12</t>
  </si>
  <si>
    <t xml:space="preserve">POTEAU INCENDIE </t>
  </si>
  <si>
    <t>G13</t>
  </si>
  <si>
    <t xml:space="preserve"> UNITE EXTERIEURE DRV 2 TUBES </t>
  </si>
  <si>
    <t>G14</t>
  </si>
  <si>
    <t>UNITES INTERIEURES DRV TYPE GAINABLE</t>
  </si>
  <si>
    <t>G15</t>
  </si>
  <si>
    <t>UNITE INTERIEURE DRV TYPE CASSETTE (600*600)</t>
  </si>
  <si>
    <t>G16</t>
  </si>
  <si>
    <t xml:space="preserve">CIRCUIT FRIGORIFIQUE </t>
  </si>
  <si>
    <t>G17</t>
  </si>
  <si>
    <t>RESEAU EAU CONDENSAT</t>
  </si>
  <si>
    <t>G18</t>
  </si>
  <si>
    <t>G19</t>
  </si>
  <si>
    <t>G20</t>
  </si>
  <si>
    <t>GAINES RECTANGULAIRE EN TOLE D'ACIER GAVANISE CALORIFUGEE</t>
  </si>
  <si>
    <t>G21</t>
  </si>
  <si>
    <t>DIFFUSEUR PLAFONNIER SOUFFLAGE ET REPRISE</t>
  </si>
  <si>
    <t>G22</t>
  </si>
  <si>
    <t>CAISSON D'AIR NEUF</t>
  </si>
  <si>
    <t>G23</t>
  </si>
  <si>
    <t>CAISSON D'EXTRACTION &amp;VMC</t>
  </si>
  <si>
    <t>a</t>
  </si>
  <si>
    <t>b</t>
  </si>
  <si>
    <t>G24</t>
  </si>
  <si>
    <t>G25</t>
  </si>
  <si>
    <t>G26</t>
  </si>
  <si>
    <t xml:space="preserve"> VOLET DE REGLAGE </t>
  </si>
  <si>
    <t>G27</t>
  </si>
  <si>
    <t>CLAPET COUP FEU</t>
  </si>
  <si>
    <t>G28</t>
  </si>
  <si>
    <t>GAINES CIRCULAIRES EN TÔLE D’ACIER SPIRALE</t>
  </si>
  <si>
    <t>G29</t>
  </si>
  <si>
    <t>COFFRETS ÉLECTRIQUE ET CÂBLAGES DU LOT  CLIMATISATION-VENTILATION</t>
  </si>
  <si>
    <t xml:space="preserve">TOTAL - G -  PLOMBERIE SANITAIRES -PCI-CLIMATISATION -VENTILATION </t>
  </si>
  <si>
    <t>C-REVETEMENT</t>
  </si>
  <si>
    <t>C1</t>
  </si>
  <si>
    <t>C2</t>
  </si>
  <si>
    <t>C3</t>
  </si>
  <si>
    <t>C4</t>
  </si>
  <si>
    <t>C5</t>
  </si>
  <si>
    <t>C6</t>
  </si>
  <si>
    <t>C7</t>
  </si>
  <si>
    <t>MARCHE ET CONTRE MARCHE EN MARBRE PERLATINO Y COMPRIS PLINTHE DE 10 CM</t>
  </si>
  <si>
    <t>C8</t>
  </si>
  <si>
    <t>C9</t>
  </si>
  <si>
    <t>REVETEMENT DE SOLEN GRANITO POLI ORDINAIRE</t>
  </si>
  <si>
    <t>C10</t>
  </si>
  <si>
    <t>C11</t>
  </si>
  <si>
    <t>REVETEMENT DE SOL EN PARQUET EN BOIS Y COMPRIS PLINTHE</t>
  </si>
  <si>
    <t>D-FAUX PLAFOND ET TRAITEMENT ACOUSTIQUE</t>
  </si>
  <si>
    <t>D1</t>
  </si>
  <si>
    <t>FAUX PLAFONDS EN BA13 Y COMPRIS JOINT CREUX ET FENTE</t>
  </si>
  <si>
    <t>D2</t>
  </si>
  <si>
    <t>FAUX PLAFOND MECANIQUE EN PLAQUE DE PLATRE DE 60X60</t>
  </si>
  <si>
    <t>D3</t>
  </si>
  <si>
    <t>FAUX PLAFONDS EN STAFF LISSE Y COMPRIS JOINT CREUX ET FENTE</t>
  </si>
  <si>
    <t>D4</t>
  </si>
  <si>
    <t>FAUX PLAFOND MECANIQUE EN PLAQUE ACOUSTIQUE DE 120X240</t>
  </si>
  <si>
    <t>D5</t>
  </si>
  <si>
    <t>TRAITEMENT ACOUSTIQUE DES MURS</t>
  </si>
  <si>
    <t>TOTAL - B - ETANCHEITE</t>
  </si>
  <si>
    <t>TOTAL- C- REVETEMENT</t>
  </si>
  <si>
    <t>TOTAL-D-FAUX PLAFOND</t>
  </si>
  <si>
    <t>E - MENUISERIE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</si>
  <si>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</si>
  <si>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</si>
  <si>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</si>
  <si>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</si>
  <si>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</si>
  <si>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</si>
  <si>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</si>
  <si>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</si>
  <si>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</si>
  <si>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</si>
  <si>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</si>
  <si>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</si>
  <si>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 xml:space="preserve">TOTAL MENUISERIE BOIS 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</si>
  <si>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</si>
  <si>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</si>
  <si>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</si>
  <si>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</si>
  <si>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</si>
  <si>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</si>
  <si>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</si>
  <si>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</si>
  <si>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</si>
  <si>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</si>
  <si>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</si>
  <si>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</si>
  <si>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</si>
  <si>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</si>
  <si>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E29</t>
  </si>
  <si>
    <t>TOTAL MENUISERIE ALUMINIUM</t>
  </si>
  <si>
    <t>E30</t>
  </si>
  <si>
    <t>E31</t>
  </si>
  <si>
    <t>E32</t>
  </si>
  <si>
    <t>E33</t>
  </si>
  <si>
    <t>E34</t>
  </si>
  <si>
    <t>TOTAL MENUISERIE METALLIQUE ET INOX</t>
  </si>
  <si>
    <t>H - PEINTURE</t>
  </si>
  <si>
    <t>H1</t>
  </si>
  <si>
    <t>PEINTURE EXTERIEURE A BASE DE RESINE SILICONEE SUR FAÇADE</t>
  </si>
  <si>
    <t>H2</t>
  </si>
  <si>
    <t>PEINTURE VINYLIQUE SUR MURS ET PLAFONDS, ENDUITS OU BETON</t>
  </si>
  <si>
    <t>H3</t>
  </si>
  <si>
    <t>PEINTURE GLYCEROPHTALIQUE MATE SUR MURS ET PLAFONDS</t>
  </si>
  <si>
    <t>H4</t>
  </si>
  <si>
    <t xml:space="preserve">PEINTURE DECORATIVE SUR MURS </t>
  </si>
  <si>
    <t>H5</t>
  </si>
  <si>
    <t>ENDUIT EXTERIEUR MONOCOUCHE</t>
  </si>
  <si>
    <t>SPOT LED ENCASTRE (27W / 2000LM)</t>
  </si>
  <si>
    <t xml:space="preserve">SPOT LED ENCASTRE DIMMABLE (27W / 2000LM) </t>
  </si>
  <si>
    <t xml:space="preserve">SPOT LED ENCASTRE ÉTANCHE (11W / 680LM) </t>
  </si>
  <si>
    <t>SPOT LED CARRÉ DOUBLE 18W</t>
  </si>
  <si>
    <t>PLAFONNIER LED ENCASTRE (35W / 3400LM)</t>
  </si>
  <si>
    <t xml:space="preserve">RÉGLETTE LED ÉTANCHE (52W / 5000LM /IP65) </t>
  </si>
  <si>
    <t xml:space="preserve">RÉGLETTE LED (52W / 5000LM /IP65) </t>
  </si>
  <si>
    <t>LIGNE LUMINEUSES LED CONTINUE ENCASTRÉE DE HAUTE INTENSITÉ</t>
  </si>
  <si>
    <t>F9-h</t>
  </si>
  <si>
    <t>I1</t>
  </si>
  <si>
    <t xml:space="preserve">TOTAL - I -  ASCENSEUR </t>
  </si>
  <si>
    <t xml:space="preserve">TOTAL -  E -  MENUISERIE  </t>
  </si>
  <si>
    <t xml:space="preserve">TOTAL  - F - ELECTRICITE - LUSTRERIE </t>
  </si>
  <si>
    <t>TOTAL - F - ELECTRICITE</t>
  </si>
  <si>
    <t xml:space="preserve">TOTAL - H -  PEINTURE </t>
  </si>
  <si>
    <t>TOTAL - J - AMENAGEMENT EXTERIEUR</t>
  </si>
  <si>
    <t>TOTAL HT</t>
  </si>
  <si>
    <t>TOTAL TVA</t>
  </si>
  <si>
    <t>TOTAL TTC</t>
  </si>
  <si>
    <t>- FORME DE PENTE ET CHAPE DE LISSAGE</t>
  </si>
  <si>
    <t xml:space="preserve"> - PROTECTION D'ETANCHEITE PAR DALOTS EN BETON</t>
  </si>
  <si>
    <t xml:space="preserve"> -FOURNITURE ET POSE DE GARGOUILLE AVEC CRAPAUDINES</t>
  </si>
  <si>
    <t xml:space="preserve"> - ÉTANCHEITE MULTICOUCHE SUR RELEVES</t>
  </si>
  <si>
    <t xml:space="preserve"> -PROTECTION D’ETANCHEITE DES RELEVES</t>
  </si>
  <si>
    <t xml:space="preserve"> -ETANCHEITE LEGERE POUR SALLES D'EAUX</t>
  </si>
  <si>
    <t>-ECRAN PAR VAPEUR</t>
  </si>
  <si>
    <t>-ISOLATION THERMIQUE</t>
  </si>
  <si>
    <t>-REVETEMENT POLYURETHANE D'ETANCHEITE</t>
  </si>
  <si>
    <t>-ETANCHEITE AUTOPROTEGEE</t>
  </si>
  <si>
    <t>-ETANCHEITE DES JARDINIERES</t>
  </si>
  <si>
    <t>-COUCHES DE GALETS SUR TERRASSE</t>
  </si>
  <si>
    <t xml:space="preserve"> - DOUBLE CLOISONS EN BRIQUES CREUSES 2 X 6 TROUS</t>
  </si>
  <si>
    <t xml:space="preserve"> - CLOISONS SIMPLES  EN BRIQUES CREUSES 6 TROUS</t>
  </si>
  <si>
    <t xml:space="preserve"> - ENDUITS EXTÉRIEURS AU MORTIER BÂTARD</t>
  </si>
  <si>
    <t xml:space="preserve"> - ENDUITS INTÉRIEURS AU MORTIER DE CIMENT SUR MURS ET PLAFONDS</t>
  </si>
  <si>
    <t>ISOLATION  THERMIQUE ET PHONIQUE DES MURS EXTÉRIEURS</t>
  </si>
  <si>
    <t xml:space="preserve"> - ACROTÈRE BÉTON ARMÉ</t>
  </si>
  <si>
    <t xml:space="preserve"> - FAÇON DE DESSUS ET  NEZ D'ACROTÈRE</t>
  </si>
  <si>
    <t xml:space="preserve"> - PAILLASSES EN BÉTON ARMÉ</t>
  </si>
  <si>
    <t>INSTALLATION DE CHANTIER ET REPLIEMENT</t>
  </si>
  <si>
    <t xml:space="preserve"> - FOUILLES EN PLEINE MASSE DANS TOUT TERRAIN </t>
  </si>
  <si>
    <t xml:space="preserve"> - FOUILLES EN TRANCHÉES OU EN PUITS</t>
  </si>
  <si>
    <t xml:space="preserve"> - APPORT DE TOUT VENANT GNA SELECCIONNÉE ET COMPACTÉE</t>
  </si>
  <si>
    <t xml:space="preserve"> - MISE EN REMBLAIS OU ÉVACUATION</t>
  </si>
  <si>
    <t xml:space="preserve"> - BÉTON DE PROPRETÉ</t>
  </si>
  <si>
    <t xml:space="preserve"> - GROS BÉTON</t>
  </si>
  <si>
    <t xml:space="preserve"> - CHAPE ÉTANCHE</t>
  </si>
  <si>
    <t>A/-DIAMETRE 160MM</t>
  </si>
  <si>
    <t>B/- DIAMÈTRE 200 MM</t>
  </si>
  <si>
    <t>C/ - DIAMÈTRE 300 MM</t>
  </si>
  <si>
    <t xml:space="preserve"> - REGARDS NON VISITABLES DE 50 X 50</t>
  </si>
  <si>
    <t xml:space="preserve"> - REGARDS VISITABLES DE 60 X 60 </t>
  </si>
  <si>
    <t xml:space="preserve"> - CANIVEAUX EN BÉTON ARMÉ</t>
  </si>
  <si>
    <t>CANALISATION EN PVC</t>
  </si>
  <si>
    <t xml:space="preserve"> - HÉRISSON EN PIERRES SÈCHES</t>
  </si>
  <si>
    <t xml:space="preserve"> - BÉTON ARMÉ EN FONDATIONS POUR TOUS OUVRAGE</t>
  </si>
  <si>
    <t xml:space="preserve"> - ARMATURES POUR BÉTON ARMÉ EN FONDATIONS</t>
  </si>
  <si>
    <t xml:space="preserve"> - ARMATURES POUR BÉTON ARMÉ EN ÉLÉVATION</t>
  </si>
  <si>
    <t>PLANCHER EN HOURDIS Y COMPRIS ACIER</t>
  </si>
  <si>
    <t>A/  - PLANCHER EN CORPS CREUX DE 25 + 5</t>
  </si>
  <si>
    <t>B/  - PLANCHER EN CORPS CREUX DE 20 + 5</t>
  </si>
  <si>
    <t>PLANCHER EN DALLE ALVEOLAIRE TYPE DAS OU SIMILAIRE</t>
  </si>
  <si>
    <t>A/  - PLANCHER  DAS DE 25+5</t>
  </si>
  <si>
    <t>B/  - PLANCHER  DAS DE 20+5</t>
  </si>
  <si>
    <t>PORTE TYPE PB7  PF 1/2H DE 0,94 X 2,30 Y COMPRIS FERME PORTE HYDRAULIQUE</t>
  </si>
  <si>
    <t>PORTE TYPE PB3 CF1H DE 1.54 X 2,30 Y COMPRIS 1 FERME PORTE HYDRAULIQUE</t>
  </si>
  <si>
    <t>HABILLAGE EN PANNEAUX DÉCORATIF EN PLAQUAGE EN BOIS</t>
  </si>
  <si>
    <t xml:space="preserve">HABILLAGE  MURAL ACOUSTIQUE </t>
  </si>
  <si>
    <t>MUR RIDEAU TYPE A- ENVA1 DE 11.00 X 3.80M</t>
  </si>
  <si>
    <t>MUR RIDEAU TYPE A- ENVA2 DE 6.25 X 4.40M</t>
  </si>
  <si>
    <t>MUR RIDEAU TYPE A- ENVA3 DE 6.25 X 4.40M</t>
  </si>
  <si>
    <t>MUR RIDEAU TYPE A- ENVA4 DE 11.00 X 3.10M</t>
  </si>
  <si>
    <t>MUR RIDEAU TYPE A- ENVA5 DE 6.25 X 3.60M</t>
  </si>
  <si>
    <t>MUR RIDEAU TYPE A- ENVA6 DE 6.25 X 3.60M</t>
  </si>
  <si>
    <t>PORTE ALUMINIUM TYPE PAL1 DE 1.90X2.40M Y COMPRIS 2 FP HYDAULIQUE ET  VITRAGE STADIP 4.4.2</t>
  </si>
  <si>
    <t>PORTE FENÊTRE TYPE  PLA2 DE 1.90.X 2.40M REMPLISSAGE EN PROFILÉ ALU BAR-04 OU ÉQUIVALENT Y COMPRIS 2 BARRES ANTI-PANIQUES</t>
  </si>
  <si>
    <t xml:space="preserve">PORTAIL MÉTALLIQUE EPM1 DE 4,30X2,30 </t>
  </si>
  <si>
    <t>GARDE CORPS EN INOX TYPE  GCI 1 DE  1,00 M DE HAUTEUR</t>
  </si>
  <si>
    <t xml:space="preserve">MAIN COURANTE EN INOX TYPE MCI 1 </t>
  </si>
  <si>
    <t xml:space="preserve">CANALISATION EN TUBE PEHD 16BARS </t>
  </si>
  <si>
    <t>A/ DN32</t>
  </si>
  <si>
    <t>B/ DN25</t>
  </si>
  <si>
    <t>C/ DN20</t>
  </si>
  <si>
    <t>A/ PPR PN20 ɸ20</t>
  </si>
  <si>
    <t>B/ PPR PN20 ɸ25</t>
  </si>
  <si>
    <t>C/ PPR PN20 ɸ32</t>
  </si>
  <si>
    <t>A/ DN 32</t>
  </si>
  <si>
    <t>B/ DN 25</t>
  </si>
  <si>
    <t>B/W-C ANGLAIS SUSPENDU POUR PERSONNE A MOUBILITE REDUITE</t>
  </si>
  <si>
    <t>C/PLAN VASQUE DOUBLE SUR COLONNE 120 X 50</t>
  </si>
  <si>
    <t>A/PVC Ø 40/50</t>
  </si>
  <si>
    <t>B/PVC Ø 75</t>
  </si>
  <si>
    <t>C/PVC Ø 100/110</t>
  </si>
  <si>
    <t>D/PVC Ø 125</t>
  </si>
  <si>
    <t>E/PVC Ø 160</t>
  </si>
  <si>
    <t>A/ - EXTINCTEUR À EAU PULVÉRISÉE DE 6 LITRES</t>
  </si>
  <si>
    <t>B/ - EXTINCTEUR CO2 - 5KG</t>
  </si>
  <si>
    <t/>
  </si>
  <si>
    <t>A/ - CASSETTE 600*600 PF : 5,6 KW</t>
  </si>
  <si>
    <t>B/ - CASSETTE 600*600 PF : 3.6  KW</t>
  </si>
  <si>
    <t>C/ - CASSETTE 600*600 PF : 2,8  KW</t>
  </si>
  <si>
    <t>CLIMATISEUR INVERTER TYPE GAINABLE   PF=16.0KW</t>
  </si>
  <si>
    <t>CLIMATISEUR INVERTER TYPE GAINABLE   PF=12.0 KW</t>
  </si>
  <si>
    <t>A/ -DÉBIT: 1 620  M3/H</t>
  </si>
  <si>
    <t>B/ -DÉBIT: 1 188 M3/H</t>
  </si>
  <si>
    <t>DÉBIT: 1 660  M3/H</t>
  </si>
  <si>
    <t>DÉBIT: 360 M3/H</t>
  </si>
  <si>
    <t>BOUCHE AUTO REGLABLE VMC 30/60M3/H</t>
  </si>
  <si>
    <t>A/CIRCULAIRE DIAMÈTRE 100</t>
  </si>
  <si>
    <t>B/CIRCULAIRE DIAMÈTRE 125</t>
  </si>
  <si>
    <t>C/CIRCULAIRE DIAMÈTRE 160</t>
  </si>
  <si>
    <t>D/CIRCULAIRE DIAMÈTRE 250</t>
  </si>
  <si>
    <t>A/CIRCULAIRE DIAMÈTRE 125</t>
  </si>
  <si>
    <t>B/CIRCULAIRE DIAMÈTRE 160</t>
  </si>
  <si>
    <t>C/CIRCULAIRE DIAMÈTRE 250</t>
  </si>
  <si>
    <t>D/CIRCULAIRE DIAMÈTRE 315</t>
  </si>
  <si>
    <t>A/Ø 100</t>
  </si>
  <si>
    <t>B/Ø 125</t>
  </si>
  <si>
    <t>C/Ø 160</t>
  </si>
  <si>
    <t>D/Ø 200</t>
  </si>
  <si>
    <t>E/Ø 250</t>
  </si>
  <si>
    <t>F/Ø 315</t>
  </si>
  <si>
    <t xml:space="preserve">ASCENSEUR </t>
  </si>
  <si>
    <t>DALLAGE EN BÉTON B25 DOSÉ À 350 KG /M3 DE 10 CM D’ÉPAISSEUR</t>
  </si>
  <si>
    <t>BORDURETTE JARDINIÈRE</t>
  </si>
  <si>
    <t>BORDURE T3</t>
  </si>
  <si>
    <t>TOUT VENANT GNF</t>
  </si>
  <si>
    <t>TOUT VENANT GNA</t>
  </si>
  <si>
    <t>DALLAGE EN BÉTON B25  STRIÉ DE 15 CM D’ÉPAISSEUR Y/C ACIERS</t>
  </si>
  <si>
    <t>ASSAINISSEMENT</t>
  </si>
  <si>
    <t>BUSE EN PVC DN 250</t>
  </si>
  <si>
    <t>BUSE EN PVC DN 315</t>
  </si>
  <si>
    <t>REGARD DE VISITE 80X80</t>
  </si>
  <si>
    <t>REGARD À GRILLE 80X80</t>
  </si>
  <si>
    <t>CANIVEAU Y/C GRILLE EN FONTE DUCTILE</t>
  </si>
  <si>
    <t>ENS</t>
  </si>
  <si>
    <t>KG</t>
  </si>
  <si>
    <t xml:space="preserve">MISE À LA TERRE </t>
  </si>
  <si>
    <t>LIAISON ÉQUIPOTENTIELLE</t>
  </si>
  <si>
    <t>TABLEAU ÉLECTRIQUE REZ DE CHAUSSÉE "TE-RDC"</t>
  </si>
  <si>
    <t>TABLEAU ÉLECTRIQUE 1° ÉTAGE "TE-1°E"</t>
  </si>
  <si>
    <t>CÂBLE DE 5G35MM²</t>
  </si>
  <si>
    <t>CÂBLE DE 5G25MM²</t>
  </si>
  <si>
    <t>CÂBLE DE 5G10MM²</t>
  </si>
  <si>
    <t>CÂBLE DE 5G2.5MM²</t>
  </si>
  <si>
    <t>CÂBLE DE 3G4 MM²</t>
  </si>
  <si>
    <t>CÂBLE DE 3G2.5 MM²</t>
  </si>
  <si>
    <t>CÂBLE DE 3G1.5 MM²</t>
  </si>
  <si>
    <t>CHEMIN DE CÂBLES 95X63</t>
  </si>
  <si>
    <t>CHEMIN DE CÂBLES 65X33</t>
  </si>
  <si>
    <t>FOYER LUMINEUX PRINCIPAL</t>
  </si>
  <si>
    <t>FOYER LUMINEUX SUPPLÉMENTAIRE</t>
  </si>
  <si>
    <t>FOYER DE PRISES PRINCIPAL</t>
  </si>
  <si>
    <t>FOYER DE PRISE SUPPLÉMENTAIRE</t>
  </si>
  <si>
    <t>INTERRUPTEUR SIMPLE ALLUMAGE</t>
  </si>
  <si>
    <t>INTERRUPTEUR DOUBLE ALLUMAGE</t>
  </si>
  <si>
    <t>INTERRUPTEUR DOUBLE VA ET VIENT</t>
  </si>
  <si>
    <t>BOUTON POUSSOIR LUMINEUX</t>
  </si>
  <si>
    <t xml:space="preserve">DÉTECTEUR DE MOUVEMENT DE D=8M 360° </t>
  </si>
  <si>
    <t xml:space="preserve">DÉTECTEUR DE PRÉSENCE ÉTANCHE D=4M 360° </t>
  </si>
  <si>
    <t>PRISE DE COURANT 16A P+N+T</t>
  </si>
  <si>
    <t xml:space="preserve">PRISE DE COURANT 16A P+N+T ÉTANCHE, </t>
  </si>
  <si>
    <t xml:space="preserve">PRISES HDMI L Y COMPRIS CÂBLE DE LIAISON </t>
  </si>
  <si>
    <t xml:space="preserve">BOITE AU SOL 10 MODULES À FAIBLE HAUTEUR </t>
  </si>
  <si>
    <t xml:space="preserve"> BLOC AUTONOME DE SÉCURITÉ LED </t>
  </si>
  <si>
    <t xml:space="preserve"> BLOC AUTONOME DE SÉCURITÉ LED 45 LUMENS -1HEURE</t>
  </si>
  <si>
    <t xml:space="preserve"> BLOC AUTONOME  D'AMBIANCE LED 400 LUMENS  </t>
  </si>
  <si>
    <t xml:space="preserve">PANNEAU DE BRASSAGE 24 PORTS </t>
  </si>
  <si>
    <t>PANNEAU DE BRASSAGE 12 PORTS</t>
  </si>
  <si>
    <t>CORDONS DE BRASSAGE 50CM</t>
  </si>
  <si>
    <t>CORDONS DE BRASSAGE 3M</t>
  </si>
  <si>
    <t xml:space="preserve"> IV - DALLAGES ET FORMES</t>
  </si>
  <si>
    <t xml:space="preserve"> V - BETON ARME EN FONDATION</t>
  </si>
  <si>
    <t xml:space="preserve"> VI - BETON ARME EN ELEVATION</t>
  </si>
  <si>
    <t xml:space="preserve"> VII - MACONNERIE EN ELEVATION - ENDUITS</t>
  </si>
  <si>
    <t xml:space="preserve"> VIII - TRAVAUX DIVERS</t>
  </si>
  <si>
    <t xml:space="preserve">A) PORTE TYPE À 2 VANTAUX </t>
  </si>
  <si>
    <t>B) PORTE TYPE À 1 VANTAIL</t>
  </si>
  <si>
    <t>C) PORTE TYPE À 1 VANTAIL PARE FLAMME 1/2 H</t>
  </si>
  <si>
    <t>D) PORTE TYPE À 2 VANTAUX COUPE FEU 1H</t>
  </si>
  <si>
    <t>I- MENUISERIE BOIS</t>
  </si>
  <si>
    <t>II- MENUISERIE ALUMINIUM</t>
  </si>
  <si>
    <t>III- MENUISERIE METALLIQUE ET INOX</t>
  </si>
  <si>
    <t>A) MENUISERIE METALLIQUE</t>
  </si>
  <si>
    <t>B) MENUISERIE EN INOX</t>
  </si>
  <si>
    <t xml:space="preserve">A) MURS RIDEAUX TRADITIONNELS </t>
  </si>
  <si>
    <t>B) PORTES FENETRES</t>
  </si>
  <si>
    <t>C) FENETRES   ET CHASSIS</t>
  </si>
  <si>
    <t>D) VERRIERE EN ALUMINIUM</t>
  </si>
  <si>
    <t>E) BRISE SOLEIL  Brs 1 et Brs 2</t>
  </si>
  <si>
    <t>I- PLOMBERIE</t>
  </si>
  <si>
    <t>II- PROTECTION CONTRE INCENDIE</t>
  </si>
  <si>
    <t>III- CLIMATISATION VENTILATION</t>
  </si>
  <si>
    <t>E) PLACARD</t>
  </si>
  <si>
    <t>F)HABILLAGE MURAL</t>
  </si>
  <si>
    <t>DECLANCHEUR MANUEL ADRESSABLE</t>
  </si>
  <si>
    <t>J1</t>
  </si>
  <si>
    <t>J2</t>
  </si>
  <si>
    <t>J8-a</t>
  </si>
  <si>
    <t xml:space="preserve"> - DALLAGE EN BÉTON ARMÉ   DE 15 CMY/C ACIERS</t>
  </si>
  <si>
    <t xml:space="preserve"> - BÉTON ARMÉ EN ÉLÉVATION POUR TOUT OUVRAGE</t>
  </si>
  <si>
    <t xml:space="preserve"> - CLOISONS  SIMPLES EN BRIQUES CREUSES 8 TROUS</t>
  </si>
  <si>
    <t xml:space="preserve"> - COMPLEXE D'ETANCHEITE BICOUCHES  SBS POUR TERRASSES</t>
  </si>
  <si>
    <t>EXUTOIRE DE FUMEE</t>
  </si>
  <si>
    <t>PORTE FENÊTRE TYPE  PLA3 DE 1.00X2.40M AVEC PARTIE BASSE EN REMPLISSAGE DE PROFILÉ ALUMINIUM BAR-04 OU ÉQUIVALENT ET PARTIE HAUTE EN VITRAGE STADIP 4.4.2</t>
  </si>
  <si>
    <t>HABILLAGE FACADES EN ALUCOBANT OU ÉQUIVALENT</t>
  </si>
  <si>
    <t>DISPOSITIF DE COMMANDE, DE TEST ET DE DE MISE EN VILLE DES BAES</t>
  </si>
  <si>
    <t>ONDULEUR 10KVA 10 MINUTES D'AUTONOMIE</t>
  </si>
  <si>
    <t>F1-c</t>
  </si>
  <si>
    <t>PRISE DE TERRE-LIAISON EQUIPOTENTIELLE ET ONDULEUR</t>
  </si>
  <si>
    <t xml:space="preserve">CAMÉRA DÔME INTERIEURE </t>
  </si>
  <si>
    <t xml:space="preserve">CAMÉRA BULLET EXTÉRIEURE </t>
  </si>
  <si>
    <t xml:space="preserve">CABLAGE ET MISE EN SERVICE DE LA VIDEO SURVEILLANCE </t>
  </si>
  <si>
    <t>A/W-C.  A L ANGLAISE A CUVETTE SUSPENDUE</t>
  </si>
  <si>
    <t>D/ PLAN VASQUE SIMPLE SUR COLONNE 80 X 50</t>
  </si>
  <si>
    <t>G/ MIROIR DE LAVABO 90X60</t>
  </si>
  <si>
    <t>H/PORTE PAPIER HYGIENIQUE</t>
  </si>
  <si>
    <t>J/ SECHE MAIN AUTOMATIQUE</t>
  </si>
  <si>
    <t xml:space="preserve">E/LAVABO POUR PERSONNE 70X 56 A MOBILITE REDUITE </t>
  </si>
  <si>
    <t>J/ DISTRIBUTEUR DE SAVON LIQUIDE</t>
  </si>
  <si>
    <t>I - ASCENSEUR</t>
  </si>
  <si>
    <t>J8</t>
  </si>
  <si>
    <t>J8-b</t>
  </si>
  <si>
    <t>J8-c</t>
  </si>
  <si>
    <t>J8-d</t>
  </si>
  <si>
    <t>J8-e</t>
  </si>
  <si>
    <t xml:space="preserve">PRISE DE COURANT 16A P+N+T ONDULEE AVEC DETROMPEUR </t>
  </si>
  <si>
    <t>F8-k</t>
  </si>
  <si>
    <t xml:space="preserve">PROJET D' EXTENSION DU SIEGE DE LA PRESIDENCE DE L'UNIVERSITE ABDELMALEK ESSAADI A TETOUAN </t>
  </si>
  <si>
    <t>E27a</t>
  </si>
  <si>
    <t>E27b</t>
  </si>
  <si>
    <t>E28a</t>
  </si>
  <si>
    <t>E28b</t>
  </si>
  <si>
    <t>F) RIDEAUX ELECTRIQUES</t>
  </si>
  <si>
    <t>G) REVETEMENT FAÇADE EN ALUMINIUM</t>
  </si>
  <si>
    <t xml:space="preserve"> - RENFORMIS EN BÉTON DE PLACARD ET WC</t>
  </si>
  <si>
    <t>dimensions : L x H  12,00 x 4,00  (manœuvre motorisée)</t>
  </si>
  <si>
    <t>dimensions : L x H  2,40 x 4,00 (manœuvre motorisée)</t>
  </si>
  <si>
    <t xml:space="preserve">REVETEMENT  PALIERS ET PAILLASSE EN MARBRE PERLATINO DE 2cm  </t>
  </si>
  <si>
    <t xml:space="preserve">REVETEMENT SOUPLE DE SOL EN PVC POUR SALLE DE REUNION Y COMPRIS PLINTHE  </t>
  </si>
  <si>
    <t>REVETEMENT DE SOL EN CARREAUX GRES CERAME DE 40x40</t>
  </si>
  <si>
    <t>REVETEMENT DE SOL EN CARREAUX GRES CERAME DE 40x80</t>
  </si>
  <si>
    <t>REVETEMENT DE SOL EN CARREAUX GRES CERAME DE 30x30</t>
  </si>
  <si>
    <t>REVETEMENT DE MUR EN CARREAUX GRES CERAME DE 30x30</t>
  </si>
  <si>
    <t>PLINTHES  EN CARREAUX GRES CERAME DE 40x07</t>
  </si>
  <si>
    <t>PLINTHES  EN CARREAUX GRES CERAME DE 30x07</t>
  </si>
  <si>
    <t xml:space="preserve">FENÊTRE TYPE A-FA3 DE 0,50X0,50M </t>
  </si>
  <si>
    <t xml:space="preserve">FENÊTRE TYPE A-FA2 DE 1,80X0,60M </t>
  </si>
  <si>
    <t>FENÊTRE TYPE A-FA1 DE 1,80X1,40M</t>
  </si>
  <si>
    <t xml:space="preserve">FENÊTRE TYPE A-FA4 DE 3,40.00X0,90M </t>
  </si>
  <si>
    <t>VERRIÈRE EN ALUMINIUM TYPE A.ENVA7 VR DE 7,00X5,70 M</t>
  </si>
  <si>
    <t>BRISE SOLEIL TYPE BRS 1 DE 2,00X0,79M</t>
  </si>
  <si>
    <t>BRISE SOLEIL TYPE BRS 2 DE 4,00 X 0,79M</t>
  </si>
  <si>
    <t>PLACARD TYPE PLB1 DE 1,50 X 2,18M</t>
  </si>
  <si>
    <t>PORTE TYPE PB9 DE 0,74 X 1,90M</t>
  </si>
  <si>
    <t>PORTE TYPE PB8 DE 0,84 X 2.30M</t>
  </si>
  <si>
    <t>PORTE TYPE PB6 DE 0,94 X 2.30M Y COMPRIS FERME PORTE HYDRAULIQUE</t>
  </si>
  <si>
    <t>PORTE TYPE PB5 DE  0,94 X 2,30M</t>
  </si>
  <si>
    <t>PORTE TYPE PB4 DE 1,04 X 2,30M  Y COMPRIS FERME PORTE HYDRAULIQUE</t>
  </si>
  <si>
    <t>PORTE TYPE PB2 DE 1.54 X 2,30M Y COMPRIS 1 FERME PORTE HYDRAULIQUE</t>
  </si>
  <si>
    <t>PORTE TYPE PB1 DE 1,94 X 2,30M Y COMPRIS 2 FERMES PORTES HYDRAULIQUE</t>
  </si>
  <si>
    <t>PORTE SECTIONNELLE DE 4,00 X 2,50 MOTORISÉE</t>
  </si>
  <si>
    <t>F9-i</t>
  </si>
  <si>
    <t>CANDELABRE  4M EQUIPE DE LUMINAIRE LED</t>
  </si>
  <si>
    <t>VIDÉOPROJECTEUR Y COMPRIS CÂBLES DATA (VGA, HDMI, JACK….)</t>
  </si>
  <si>
    <t>F/EVIER EN INOX (A 1 BAC ET EGOUTTOIR)</t>
  </si>
  <si>
    <t>GRILLE RECTANGULAIRE EXTRACTION</t>
  </si>
  <si>
    <t>REVETEMENT EN REVSOL 40x60</t>
  </si>
  <si>
    <t xml:space="preserve"> - REMBLAIS À PARTIR DES MATÉRIEAUX D'APPORT</t>
  </si>
  <si>
    <t>Appel d'Offres 11/2020</t>
  </si>
  <si>
    <t xml:space="preserve"> PUISSANCE NOMINALE FRIGORIFIQUE : 50.4 KW</t>
  </si>
  <si>
    <t>GAINABLE MOYENNE PRESSION PF : 11.2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</si>
</sst>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-[$€]\ * #,##0.00_-;_-[$€]\ * #,##0.00\-;_-[$€]\ * &quot;-&quot;??_-;_-@_-"/>
    <numFmt numFmtId="165" formatCode="_-* #,##0.00\ _F_-;\-* #,##0.00\ _F_-;_-* &quot;-&quot;??\ _F_-;_-@_-"/>
    <numFmt numFmtId="166" formatCode="_-* #,##0\ _€_-;\-* #,##0\ _€_-;_-* &quot;-&quot;??\ _€_-;_-@_-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eneva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1"/>
      <name val="Book Antiqua"/>
      <family val="1"/>
    </font>
    <font>
      <b/>
      <sz val="9"/>
      <name val="Calibri"/>
      <family val="2"/>
    </font>
    <font>
      <sz val="9"/>
      <name val="Calibri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Book Antiqua"/>
      <family val="1"/>
    </font>
    <font>
      <b/>
      <u/>
      <sz val="11"/>
      <name val="Century Gothic"/>
      <family val="2"/>
    </font>
    <font>
      <b/>
      <u/>
      <sz val="10"/>
      <name val="Century Gothic"/>
      <family val="2"/>
    </font>
    <font>
      <b/>
      <u/>
      <sz val="9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8"/>
      <name val="Century Gothic"/>
      <family val="2"/>
    </font>
    <font>
      <b/>
      <sz val="9"/>
      <color theme="1"/>
      <name val="Century Gothic"/>
      <family val="2"/>
    </font>
    <font>
      <b/>
      <sz val="10"/>
      <name val="Century Gothic"/>
      <family val="2"/>
    </font>
    <font>
      <sz val="8"/>
      <color theme="1"/>
      <name val="Century Gothic"/>
      <family val="2"/>
    </font>
    <font>
      <b/>
      <sz val="9.5"/>
      <name val="Century Gothic"/>
      <family val="2"/>
    </font>
    <font>
      <sz val="9.5"/>
      <name val="Century Gothic"/>
      <family val="2"/>
    </font>
    <font>
      <sz val="10"/>
      <name val="Century Gothic"/>
      <family val="2"/>
    </font>
    <font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b/>
      <u/>
      <sz val="12"/>
      <name val="Century Gothic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274">
    <xf numFmtId="0" fontId="0" fillId="0" borderId="0" xfId="0"/>
    <xf numFmtId="0" fontId="0" fillId="2" borderId="0" xfId="0" applyFill="1"/>
    <xf numFmtId="43" fontId="5" fillId="0" borderId="4" xfId="1" applyFont="1" applyFill="1" applyBorder="1" applyAlignment="1">
      <alignment horizontal="center" vertical="center"/>
    </xf>
    <xf numFmtId="43" fontId="5" fillId="0" borderId="4" xfId="2" applyNumberFormat="1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43" fontId="5" fillId="0" borderId="4" xfId="4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wrapText="1"/>
    </xf>
    <xf numFmtId="43" fontId="0" fillId="0" borderId="0" xfId="0" applyNumberFormat="1"/>
    <xf numFmtId="0" fontId="2" fillId="0" borderId="0" xfId="0" applyFont="1"/>
    <xf numFmtId="0" fontId="10" fillId="0" borderId="11" xfId="0" applyNumberFormat="1" applyFont="1" applyFill="1" applyBorder="1" applyAlignment="1" applyProtection="1">
      <alignment horizontal="center" vertical="center"/>
    </xf>
    <xf numFmtId="43" fontId="10" fillId="2" borderId="11" xfId="0" applyNumberFormat="1" applyFont="1" applyFill="1" applyBorder="1" applyAlignment="1" applyProtection="1">
      <alignment horizontal="center" vertical="center"/>
    </xf>
    <xf numFmtId="43" fontId="10" fillId="0" borderId="11" xfId="0" applyNumberFormat="1" applyFont="1" applyFill="1" applyBorder="1" applyAlignment="1" applyProtection="1">
      <alignment horizontal="center"/>
    </xf>
    <xf numFmtId="0" fontId="10" fillId="0" borderId="12" xfId="0" applyNumberFormat="1" applyFont="1" applyFill="1" applyBorder="1" applyAlignment="1" applyProtection="1">
      <alignment horizontal="center"/>
    </xf>
    <xf numFmtId="43" fontId="11" fillId="2" borderId="4" xfId="3" applyNumberFormat="1" applyFont="1" applyFill="1" applyBorder="1" applyAlignment="1" applyProtection="1">
      <alignment horizontal="center" vertical="center"/>
    </xf>
    <xf numFmtId="43" fontId="5" fillId="0" borderId="4" xfId="1" applyFont="1" applyFill="1" applyBorder="1" applyAlignment="1">
      <alignment horizontal="left" vertical="center"/>
    </xf>
    <xf numFmtId="43" fontId="5" fillId="0" borderId="14" xfId="2" applyNumberFormat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vertical="center"/>
    </xf>
    <xf numFmtId="43" fontId="5" fillId="0" borderId="16" xfId="1" applyFont="1" applyFill="1" applyBorder="1" applyAlignment="1">
      <alignment horizontal="center" vertical="center"/>
    </xf>
    <xf numFmtId="43" fontId="11" fillId="0" borderId="4" xfId="0" applyNumberFormat="1" applyFont="1" applyFill="1" applyBorder="1" applyAlignment="1" applyProtection="1">
      <alignment horizontal="center" vertical="center"/>
    </xf>
    <xf numFmtId="0" fontId="5" fillId="0" borderId="4" xfId="2" applyFont="1" applyFill="1" applyBorder="1" applyAlignment="1">
      <alignment horizontal="center" vertical="center" wrapText="1"/>
    </xf>
    <xf numFmtId="0" fontId="12" fillId="0" borderId="0" xfId="0" applyFont="1" applyFill="1" applyBorder="1"/>
    <xf numFmtId="43" fontId="5" fillId="2" borderId="4" xfId="4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43" fontId="6" fillId="2" borderId="19" xfId="2" applyNumberFormat="1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vertical="center"/>
    </xf>
    <xf numFmtId="43" fontId="4" fillId="2" borderId="21" xfId="2" applyNumberFormat="1" applyFont="1" applyFill="1" applyBorder="1" applyAlignment="1">
      <alignment vertical="center"/>
    </xf>
    <xf numFmtId="43" fontId="5" fillId="0" borderId="14" xfId="1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7" fillId="0" borderId="10" xfId="3" applyFill="1" applyBorder="1" applyAlignment="1"/>
    <xf numFmtId="0" fontId="11" fillId="0" borderId="11" xfId="3" applyNumberFormat="1" applyFont="1" applyFill="1" applyBorder="1" applyAlignment="1" applyProtection="1">
      <alignment horizontal="center" vertical="center"/>
    </xf>
    <xf numFmtId="43" fontId="11" fillId="2" borderId="11" xfId="3" applyNumberFormat="1" applyFont="1" applyFill="1" applyBorder="1" applyAlignment="1" applyProtection="1">
      <alignment horizontal="center" vertical="center"/>
    </xf>
    <xf numFmtId="43" fontId="5" fillId="0" borderId="11" xfId="1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vertical="center"/>
    </xf>
    <xf numFmtId="0" fontId="11" fillId="0" borderId="4" xfId="3" applyNumberFormat="1" applyFont="1" applyFill="1" applyBorder="1" applyAlignment="1" applyProtection="1">
      <alignment horizontal="center" vertical="center"/>
    </xf>
    <xf numFmtId="43" fontId="5" fillId="0" borderId="14" xfId="2" applyNumberFormat="1" applyFont="1" applyFill="1" applyBorder="1" applyAlignment="1">
      <alignment vertical="center"/>
    </xf>
    <xf numFmtId="0" fontId="5" fillId="0" borderId="4" xfId="2" applyFont="1" applyFill="1" applyBorder="1" applyAlignment="1">
      <alignment horizontal="left" vertical="center"/>
    </xf>
    <xf numFmtId="0" fontId="5" fillId="0" borderId="5" xfId="2" applyFont="1" applyFill="1" applyBorder="1" applyAlignment="1">
      <alignment horizontal="center" vertical="center"/>
    </xf>
    <xf numFmtId="43" fontId="4" fillId="0" borderId="22" xfId="2" applyNumberFormat="1" applyFont="1" applyFill="1" applyBorder="1" applyAlignment="1">
      <alignment vertical="center"/>
    </xf>
    <xf numFmtId="0" fontId="12" fillId="0" borderId="4" xfId="2" applyFont="1" applyFill="1" applyBorder="1" applyAlignment="1">
      <alignment horizontal="center" vertical="center"/>
    </xf>
    <xf numFmtId="43" fontId="12" fillId="0" borderId="4" xfId="2" applyNumberFormat="1" applyFont="1" applyFill="1" applyBorder="1" applyAlignment="1">
      <alignment horizontal="center" vertical="center"/>
    </xf>
    <xf numFmtId="43" fontId="12" fillId="0" borderId="4" xfId="1" applyFont="1" applyFill="1" applyBorder="1" applyAlignment="1">
      <alignment horizontal="center" vertical="center"/>
    </xf>
    <xf numFmtId="0" fontId="5" fillId="0" borderId="4" xfId="2" applyFont="1" applyFill="1" applyBorder="1" applyAlignment="1">
      <alignment vertical="center" wrapText="1"/>
    </xf>
    <xf numFmtId="0" fontId="5" fillId="2" borderId="4" xfId="2" applyFont="1" applyFill="1" applyBorder="1" applyAlignment="1">
      <alignment vertical="center" wrapText="1"/>
    </xf>
    <xf numFmtId="43" fontId="5" fillId="2" borderId="23" xfId="2" applyNumberFormat="1" applyFont="1" applyFill="1" applyBorder="1" applyAlignment="1">
      <alignment horizontal="center" vertical="center"/>
    </xf>
    <xf numFmtId="43" fontId="5" fillId="2" borderId="4" xfId="1" applyFont="1" applyFill="1" applyBorder="1" applyAlignment="1">
      <alignment horizontal="center" vertical="center"/>
    </xf>
    <xf numFmtId="0" fontId="15" fillId="0" borderId="4" xfId="2" applyFont="1" applyFill="1" applyBorder="1" applyAlignment="1">
      <alignment horizontal="center" vertical="center"/>
    </xf>
    <xf numFmtId="43" fontId="15" fillId="0" borderId="4" xfId="2" applyNumberFormat="1" applyFont="1" applyFill="1" applyBorder="1" applyAlignment="1">
      <alignment horizontal="center" vertical="center"/>
    </xf>
    <xf numFmtId="0" fontId="16" fillId="0" borderId="29" xfId="5" applyFont="1" applyFill="1" applyBorder="1" applyAlignment="1">
      <alignment horizontal="center" vertical="center"/>
    </xf>
    <xf numFmtId="0" fontId="16" fillId="0" borderId="29" xfId="5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43" fontId="5" fillId="2" borderId="4" xfId="2" applyNumberFormat="1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left" vertical="center" wrapText="1"/>
    </xf>
    <xf numFmtId="0" fontId="5" fillId="0" borderId="24" xfId="2" applyFont="1" applyFill="1" applyBorder="1" applyAlignment="1">
      <alignment horizontal="center" vertical="center"/>
    </xf>
    <xf numFmtId="43" fontId="5" fillId="3" borderId="4" xfId="2" applyNumberFormat="1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43" fontId="12" fillId="3" borderId="4" xfId="2" applyNumberFormat="1" applyFont="1" applyFill="1" applyBorder="1" applyAlignment="1">
      <alignment horizontal="center" vertical="center"/>
    </xf>
    <xf numFmtId="43" fontId="12" fillId="3" borderId="4" xfId="1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vertical="center" wrapText="1"/>
    </xf>
    <xf numFmtId="0" fontId="5" fillId="3" borderId="4" xfId="2" applyFont="1" applyFill="1" applyBorder="1" applyAlignment="1">
      <alignment horizontal="center" vertical="center"/>
    </xf>
    <xf numFmtId="43" fontId="5" fillId="3" borderId="23" xfId="2" applyNumberFormat="1" applyFont="1" applyFill="1" applyBorder="1" applyAlignment="1">
      <alignment horizontal="center" vertical="center"/>
    </xf>
    <xf numFmtId="43" fontId="5" fillId="3" borderId="4" xfId="1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43" fontId="12" fillId="0" borderId="14" xfId="2" applyNumberFormat="1" applyFont="1" applyFill="1" applyBorder="1" applyAlignment="1">
      <alignment horizontal="center" vertical="center"/>
    </xf>
    <xf numFmtId="43" fontId="12" fillId="3" borderId="14" xfId="2" applyNumberFormat="1" applyFont="1" applyFill="1" applyBorder="1" applyAlignment="1">
      <alignment horizontal="center" vertical="center"/>
    </xf>
    <xf numFmtId="43" fontId="14" fillId="3" borderId="14" xfId="2" applyNumberFormat="1" applyFont="1" applyFill="1" applyBorder="1" applyAlignment="1">
      <alignment horizontal="center" vertical="center"/>
    </xf>
    <xf numFmtId="43" fontId="5" fillId="3" borderId="14" xfId="2" applyNumberFormat="1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13" fillId="0" borderId="5" xfId="2" applyFont="1" applyFill="1" applyBorder="1" applyAlignment="1">
      <alignment horizontal="center" vertical="center"/>
    </xf>
    <xf numFmtId="43" fontId="15" fillId="0" borderId="14" xfId="2" applyNumberFormat="1" applyFont="1" applyFill="1" applyBorder="1" applyAlignment="1">
      <alignment horizontal="center" vertical="center"/>
    </xf>
    <xf numFmtId="43" fontId="14" fillId="3" borderId="37" xfId="2" applyNumberFormat="1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4" fontId="20" fillId="0" borderId="39" xfId="0" applyNumberFormat="1" applyFont="1" applyFill="1" applyBorder="1" applyAlignment="1">
      <alignment horizontal="right" vertical="center" indent="1"/>
    </xf>
    <xf numFmtId="0" fontId="17" fillId="0" borderId="17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4" fontId="20" fillId="0" borderId="32" xfId="0" applyNumberFormat="1" applyFont="1" applyFill="1" applyBorder="1" applyAlignment="1">
      <alignment horizontal="right" vertical="center" indent="1"/>
    </xf>
    <xf numFmtId="4" fontId="22" fillId="0" borderId="41" xfId="0" applyNumberFormat="1" applyFont="1" applyFill="1" applyBorder="1" applyAlignment="1">
      <alignment horizontal="right" vertical="center" indent="1"/>
    </xf>
    <xf numFmtId="0" fontId="17" fillId="0" borderId="42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166" fontId="19" fillId="0" borderId="43" xfId="1" applyNumberFormat="1" applyFont="1" applyFill="1" applyBorder="1" applyAlignment="1">
      <alignment horizontal="left" vertical="center"/>
    </xf>
    <xf numFmtId="4" fontId="20" fillId="0" borderId="43" xfId="0" applyNumberFormat="1" applyFont="1" applyFill="1" applyBorder="1" applyAlignment="1">
      <alignment horizontal="right" vertical="center" indent="1"/>
    </xf>
    <xf numFmtId="4" fontId="20" fillId="0" borderId="44" xfId="0" applyNumberFormat="1" applyFont="1" applyFill="1" applyBorder="1" applyAlignment="1">
      <alignment horizontal="right" vertical="center" indent="1"/>
    </xf>
    <xf numFmtId="0" fontId="0" fillId="0" borderId="1" xfId="0" applyBorder="1"/>
    <xf numFmtId="0" fontId="23" fillId="0" borderId="39" xfId="0" applyFont="1" applyFill="1" applyBorder="1" applyAlignment="1">
      <alignment horizontal="center" vertical="center"/>
    </xf>
    <xf numFmtId="43" fontId="21" fillId="0" borderId="39" xfId="1" applyFont="1" applyFill="1" applyBorder="1" applyAlignment="1">
      <alignment horizontal="right" vertical="center" indent="1"/>
    </xf>
    <xf numFmtId="4" fontId="20" fillId="0" borderId="22" xfId="0" applyNumberFormat="1" applyFont="1" applyFill="1" applyBorder="1" applyAlignment="1">
      <alignment horizontal="right" vertical="center" indent="1"/>
    </xf>
    <xf numFmtId="49" fontId="21" fillId="0" borderId="17" xfId="0" applyNumberFormat="1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vertical="center" wrapText="1"/>
    </xf>
    <xf numFmtId="4" fontId="20" fillId="0" borderId="18" xfId="0" applyNumberFormat="1" applyFont="1" applyFill="1" applyBorder="1" applyAlignment="1">
      <alignment horizontal="right" vertical="center" indent="1"/>
    </xf>
    <xf numFmtId="4" fontId="24" fillId="0" borderId="21" xfId="0" applyNumberFormat="1" applyFont="1" applyFill="1" applyBorder="1" applyAlignment="1">
      <alignment horizontal="center" vertical="center"/>
    </xf>
    <xf numFmtId="0" fontId="25" fillId="0" borderId="16" xfId="8" applyFont="1" applyFill="1" applyBorder="1" applyAlignment="1">
      <alignment horizontal="center"/>
    </xf>
    <xf numFmtId="0" fontId="25" fillId="0" borderId="16" xfId="8" applyFont="1" applyFill="1" applyBorder="1"/>
    <xf numFmtId="43" fontId="25" fillId="0" borderId="16" xfId="9" applyFont="1" applyFill="1" applyBorder="1"/>
    <xf numFmtId="0" fontId="25" fillId="0" borderId="45" xfId="8" applyFont="1" applyFill="1" applyBorder="1"/>
    <xf numFmtId="0" fontId="25" fillId="0" borderId="26" xfId="8" applyFont="1" applyFill="1" applyBorder="1"/>
    <xf numFmtId="0" fontId="25" fillId="0" borderId="25" xfId="8" applyFont="1" applyFill="1" applyBorder="1" applyAlignment="1">
      <alignment horizontal="center"/>
    </xf>
    <xf numFmtId="43" fontId="25" fillId="0" borderId="25" xfId="9" applyFont="1" applyFill="1" applyBorder="1"/>
    <xf numFmtId="0" fontId="27" fillId="0" borderId="26" xfId="8" applyFont="1" applyFill="1" applyBorder="1" applyAlignment="1">
      <alignment horizontal="center" wrapText="1"/>
    </xf>
    <xf numFmtId="1" fontId="27" fillId="0" borderId="25" xfId="9" applyNumberFormat="1" applyFont="1" applyFill="1" applyBorder="1" applyAlignment="1">
      <alignment horizontal="center" vertical="center" wrapText="1"/>
    </xf>
    <xf numFmtId="165" fontId="27" fillId="0" borderId="25" xfId="9" applyNumberFormat="1" applyFont="1" applyFill="1" applyBorder="1" applyAlignment="1">
      <alignment vertical="center" wrapText="1"/>
    </xf>
    <xf numFmtId="0" fontId="26" fillId="0" borderId="32" xfId="8" applyFont="1" applyFill="1" applyBorder="1" applyAlignment="1">
      <alignment vertical="center"/>
    </xf>
    <xf numFmtId="0" fontId="27" fillId="0" borderId="32" xfId="0" applyFont="1" applyFill="1" applyBorder="1" applyAlignment="1">
      <alignment horizontal="center" vertical="center" wrapText="1"/>
    </xf>
    <xf numFmtId="1" fontId="27" fillId="0" borderId="32" xfId="1" applyNumberFormat="1" applyFont="1" applyFill="1" applyBorder="1" applyAlignment="1">
      <alignment horizontal="center" vertical="center" wrapText="1"/>
    </xf>
    <xf numFmtId="43" fontId="27" fillId="0" borderId="32" xfId="1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1" fontId="27" fillId="0" borderId="47" xfId="1" applyNumberFormat="1" applyFont="1" applyFill="1" applyBorder="1" applyAlignment="1">
      <alignment horizontal="center" vertical="center" wrapText="1"/>
    </xf>
    <xf numFmtId="43" fontId="27" fillId="0" borderId="47" xfId="1" applyFont="1" applyFill="1" applyBorder="1" applyAlignment="1">
      <alignment horizontal="center" vertical="center" wrapText="1"/>
    </xf>
    <xf numFmtId="43" fontId="27" fillId="0" borderId="48" xfId="1" applyFont="1" applyFill="1" applyBorder="1" applyAlignment="1">
      <alignment horizontal="center" vertical="center" wrapText="1"/>
    </xf>
    <xf numFmtId="1" fontId="27" fillId="0" borderId="25" xfId="1" applyNumberFormat="1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vertical="center"/>
    </xf>
    <xf numFmtId="43" fontId="26" fillId="0" borderId="41" xfId="0" applyNumberFormat="1" applyFont="1" applyFill="1" applyBorder="1" applyAlignment="1">
      <alignment vertical="center"/>
    </xf>
    <xf numFmtId="16" fontId="28" fillId="0" borderId="38" xfId="0" quotePrefix="1" applyNumberFormat="1" applyFont="1" applyFill="1" applyBorder="1" applyAlignment="1">
      <alignment horizontal="center" vertical="top"/>
    </xf>
    <xf numFmtId="0" fontId="28" fillId="0" borderId="39" xfId="0" applyFont="1" applyFill="1" applyBorder="1" applyAlignment="1">
      <alignment horizontal="center" vertical="center"/>
    </xf>
    <xf numFmtId="4" fontId="28" fillId="0" borderId="39" xfId="1" applyNumberFormat="1" applyFont="1" applyFill="1" applyBorder="1" applyAlignment="1">
      <alignment horizontal="center" vertical="center"/>
    </xf>
    <xf numFmtId="43" fontId="28" fillId="0" borderId="39" xfId="1" applyFont="1" applyFill="1" applyBorder="1" applyAlignment="1">
      <alignment horizontal="center" vertical="center"/>
    </xf>
    <xf numFmtId="43" fontId="28" fillId="0" borderId="40" xfId="1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left" vertical="center" wrapText="1"/>
    </xf>
    <xf numFmtId="0" fontId="28" fillId="0" borderId="18" xfId="0" applyFont="1" applyFill="1" applyBorder="1" applyAlignment="1">
      <alignment horizontal="center" vertical="center"/>
    </xf>
    <xf numFmtId="4" fontId="28" fillId="0" borderId="18" xfId="0" applyNumberFormat="1" applyFont="1" applyFill="1" applyBorder="1" applyAlignment="1">
      <alignment horizontal="center" vertical="center"/>
    </xf>
    <xf numFmtId="43" fontId="28" fillId="0" borderId="18" xfId="1" applyFont="1" applyFill="1" applyBorder="1" applyAlignment="1">
      <alignment horizontal="center" vertical="center"/>
    </xf>
    <xf numFmtId="43" fontId="24" fillId="0" borderId="21" xfId="1" applyFont="1" applyFill="1" applyBorder="1" applyAlignment="1">
      <alignment horizontal="center" vertical="center"/>
    </xf>
    <xf numFmtId="0" fontId="26" fillId="0" borderId="26" xfId="8" applyFont="1" applyFill="1" applyBorder="1" applyAlignment="1">
      <alignment vertical="top" wrapText="1"/>
    </xf>
    <xf numFmtId="43" fontId="21" fillId="0" borderId="43" xfId="1" applyFont="1" applyFill="1" applyBorder="1" applyAlignment="1">
      <alignment horizontal="center" vertical="center"/>
    </xf>
    <xf numFmtId="4" fontId="20" fillId="0" borderId="43" xfId="0" applyNumberFormat="1" applyFont="1" applyFill="1" applyBorder="1" applyAlignment="1">
      <alignment horizontal="center" vertical="center"/>
    </xf>
    <xf numFmtId="4" fontId="20" fillId="0" borderId="48" xfId="0" applyNumberFormat="1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49" fontId="21" fillId="0" borderId="49" xfId="0" applyNumberFormat="1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  <xf numFmtId="43" fontId="21" fillId="0" borderId="47" xfId="1" applyFont="1" applyFill="1" applyBorder="1" applyAlignment="1">
      <alignment horizontal="center" vertical="center"/>
    </xf>
    <xf numFmtId="4" fontId="20" fillId="0" borderId="47" xfId="0" applyNumberFormat="1" applyFont="1" applyFill="1" applyBorder="1" applyAlignment="1">
      <alignment horizontal="center" vertical="center"/>
    </xf>
    <xf numFmtId="4" fontId="24" fillId="0" borderId="48" xfId="0" applyNumberFormat="1" applyFont="1" applyFill="1" applyBorder="1" applyAlignment="1">
      <alignment horizontal="center" vertical="center"/>
    </xf>
    <xf numFmtId="0" fontId="0" fillId="0" borderId="50" xfId="0" applyBorder="1"/>
    <xf numFmtId="0" fontId="0" fillId="0" borderId="52" xfId="0" applyBorder="1"/>
    <xf numFmtId="0" fontId="0" fillId="2" borderId="1" xfId="0" applyFill="1" applyBorder="1"/>
    <xf numFmtId="49" fontId="21" fillId="0" borderId="3" xfId="0" applyNumberFormat="1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49" fontId="21" fillId="0" borderId="3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30" xfId="0" applyBorder="1"/>
    <xf numFmtId="43" fontId="2" fillId="0" borderId="54" xfId="1" applyFont="1" applyBorder="1"/>
    <xf numFmtId="43" fontId="2" fillId="0" borderId="31" xfId="1" applyFont="1" applyBorder="1"/>
    <xf numFmtId="43" fontId="2" fillId="0" borderId="34" xfId="1" applyFont="1" applyBorder="1"/>
    <xf numFmtId="43" fontId="11" fillId="0" borderId="4" xfId="3" applyNumberFormat="1" applyFont="1" applyFill="1" applyBorder="1" applyAlignment="1" applyProtection="1">
      <alignment horizontal="center" vertical="center"/>
    </xf>
    <xf numFmtId="43" fontId="30" fillId="0" borderId="4" xfId="1" applyFont="1" applyFill="1" applyBorder="1" applyAlignment="1">
      <alignment horizontal="center" vertical="center"/>
    </xf>
    <xf numFmtId="43" fontId="11" fillId="2" borderId="28" xfId="3" applyNumberFormat="1" applyFont="1" applyFill="1" applyBorder="1" applyAlignment="1" applyProtection="1">
      <alignment horizontal="center" vertical="center"/>
    </xf>
    <xf numFmtId="43" fontId="31" fillId="2" borderId="28" xfId="3" applyNumberFormat="1" applyFont="1" applyFill="1" applyBorder="1" applyAlignment="1" applyProtection="1">
      <alignment horizontal="center" vertical="center"/>
    </xf>
    <xf numFmtId="0" fontId="5" fillId="0" borderId="56" xfId="2" applyFont="1" applyFill="1" applyBorder="1" applyAlignment="1">
      <alignment horizontal="center" vertical="center"/>
    </xf>
    <xf numFmtId="0" fontId="31" fillId="0" borderId="4" xfId="0" applyFont="1" applyBorder="1" applyAlignment="1">
      <alignment vertical="center"/>
    </xf>
    <xf numFmtId="0" fontId="31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5" fillId="0" borderId="28" xfId="2" applyFont="1" applyFill="1" applyBorder="1" applyAlignment="1">
      <alignment vertical="center"/>
    </xf>
    <xf numFmtId="0" fontId="6" fillId="0" borderId="57" xfId="2" applyFont="1" applyFill="1" applyBorder="1" applyAlignment="1">
      <alignment vertical="center"/>
    </xf>
    <xf numFmtId="0" fontId="6" fillId="0" borderId="28" xfId="2" applyFont="1" applyFill="1" applyBorder="1" applyAlignment="1">
      <alignment vertical="center"/>
    </xf>
    <xf numFmtId="0" fontId="5" fillId="2" borderId="28" xfId="2" applyFont="1" applyFill="1" applyBorder="1" applyAlignment="1">
      <alignment vertical="center"/>
    </xf>
    <xf numFmtId="0" fontId="5" fillId="0" borderId="28" xfId="2" applyFont="1" applyFill="1" applyBorder="1" applyAlignment="1">
      <alignment horizontal="left" vertical="center"/>
    </xf>
    <xf numFmtId="0" fontId="5" fillId="0" borderId="20" xfId="2" applyFont="1" applyFill="1" applyBorder="1" applyAlignment="1">
      <alignment vertical="center"/>
    </xf>
    <xf numFmtId="0" fontId="31" fillId="0" borderId="28" xfId="0" applyFont="1" applyBorder="1" applyAlignment="1">
      <alignment vertical="center"/>
    </xf>
    <xf numFmtId="0" fontId="32" fillId="0" borderId="28" xfId="0" applyFont="1" applyBorder="1" applyAlignment="1">
      <alignment vertical="center"/>
    </xf>
    <xf numFmtId="0" fontId="32" fillId="0" borderId="36" xfId="0" applyFont="1" applyBorder="1" applyAlignment="1">
      <alignment vertical="center"/>
    </xf>
    <xf numFmtId="0" fontId="5" fillId="0" borderId="59" xfId="2" applyFont="1" applyFill="1" applyBorder="1" applyAlignment="1">
      <alignment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61" xfId="2" applyFont="1" applyFill="1" applyBorder="1" applyAlignment="1">
      <alignment horizontal="center" vertical="center"/>
    </xf>
    <xf numFmtId="0" fontId="5" fillId="0" borderId="55" xfId="2" applyFont="1" applyFill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18" fillId="0" borderId="26" xfId="0" applyFont="1" applyBorder="1"/>
    <xf numFmtId="0" fontId="26" fillId="0" borderId="24" xfId="0" applyFont="1" applyFill="1" applyBorder="1" applyAlignment="1">
      <alignment horizontal="left" vertical="center" wrapText="1"/>
    </xf>
    <xf numFmtId="0" fontId="25" fillId="0" borderId="30" xfId="8" applyFont="1" applyFill="1" applyBorder="1"/>
    <xf numFmtId="165" fontId="27" fillId="0" borderId="30" xfId="9" applyNumberFormat="1" applyFont="1" applyFill="1" applyBorder="1" applyAlignment="1">
      <alignment vertical="center" wrapText="1"/>
    </xf>
    <xf numFmtId="165" fontId="22" fillId="0" borderId="41" xfId="9" applyNumberFormat="1" applyFont="1" applyFill="1" applyBorder="1" applyAlignment="1">
      <alignment vertical="center"/>
    </xf>
    <xf numFmtId="0" fontId="27" fillId="0" borderId="25" xfId="3" applyFont="1" applyFill="1" applyBorder="1" applyAlignment="1">
      <alignment horizontal="center" vertical="center" wrapText="1"/>
    </xf>
    <xf numFmtId="43" fontId="11" fillId="2" borderId="57" xfId="3" applyNumberFormat="1" applyFont="1" applyFill="1" applyBorder="1" applyAlignment="1" applyProtection="1">
      <alignment horizontal="center" vertical="center"/>
    </xf>
    <xf numFmtId="43" fontId="27" fillId="0" borderId="41" xfId="1" applyFont="1" applyFill="1" applyBorder="1" applyAlignment="1">
      <alignment horizontal="center" vertical="center" wrapText="1"/>
    </xf>
    <xf numFmtId="0" fontId="33" fillId="0" borderId="60" xfId="0" applyFont="1" applyFill="1" applyBorder="1" applyAlignment="1">
      <alignment horizontal="left" vertical="center" wrapText="1"/>
    </xf>
    <xf numFmtId="43" fontId="34" fillId="0" borderId="23" xfId="2" applyNumberFormat="1" applyFont="1" applyFill="1" applyBorder="1" applyAlignment="1">
      <alignment horizontal="center" vertical="center"/>
    </xf>
    <xf numFmtId="43" fontId="34" fillId="0" borderId="4" xfId="1" applyFont="1" applyFill="1" applyBorder="1" applyAlignment="1">
      <alignment horizontal="center" vertical="center"/>
    </xf>
    <xf numFmtId="0" fontId="25" fillId="0" borderId="58" xfId="8" applyFont="1" applyFill="1" applyBorder="1" applyAlignment="1">
      <alignment horizontal="center"/>
    </xf>
    <xf numFmtId="0" fontId="26" fillId="0" borderId="32" xfId="0" applyFont="1" applyFill="1" applyBorder="1" applyAlignment="1">
      <alignment horizontal="left" vertical="center"/>
    </xf>
    <xf numFmtId="0" fontId="26" fillId="0" borderId="17" xfId="0" applyFont="1" applyFill="1" applyBorder="1" applyAlignment="1">
      <alignment vertical="center"/>
    </xf>
    <xf numFmtId="0" fontId="27" fillId="0" borderId="49" xfId="0" applyFont="1" applyFill="1" applyBorder="1" applyAlignment="1">
      <alignment horizontal="left" vertical="center" wrapText="1"/>
    </xf>
    <xf numFmtId="0" fontId="18" fillId="0" borderId="20" xfId="0" applyFont="1" applyBorder="1"/>
    <xf numFmtId="43" fontId="27" fillId="0" borderId="11" xfId="1" applyFont="1" applyFill="1" applyBorder="1" applyAlignment="1">
      <alignment horizontal="center" vertical="center" wrapText="1"/>
    </xf>
    <xf numFmtId="0" fontId="26" fillId="0" borderId="32" xfId="8" applyFont="1" applyFill="1" applyBorder="1" applyAlignment="1">
      <alignment horizontal="left" vertical="center"/>
    </xf>
    <xf numFmtId="0" fontId="26" fillId="0" borderId="46" xfId="8" applyFont="1" applyFill="1" applyBorder="1" applyAlignment="1">
      <alignment vertical="center"/>
    </xf>
    <xf numFmtId="0" fontId="27" fillId="0" borderId="33" xfId="0" applyFont="1" applyFill="1" applyBorder="1" applyAlignment="1">
      <alignment horizontal="left" vertical="center" wrapText="1"/>
    </xf>
    <xf numFmtId="43" fontId="6" fillId="2" borderId="32" xfId="2" applyNumberFormat="1" applyFont="1" applyFill="1" applyBorder="1" applyAlignment="1">
      <alignment horizontal="center" vertical="center"/>
    </xf>
    <xf numFmtId="43" fontId="8" fillId="3" borderId="3" xfId="2" applyNumberFormat="1" applyFont="1" applyFill="1" applyBorder="1" applyAlignment="1">
      <alignment vertical="center"/>
    </xf>
    <xf numFmtId="43" fontId="8" fillId="3" borderId="32" xfId="2" applyNumberFormat="1" applyFont="1" applyFill="1" applyBorder="1" applyAlignment="1">
      <alignment vertical="center"/>
    </xf>
    <xf numFmtId="0" fontId="33" fillId="0" borderId="62" xfId="0" applyFont="1" applyFill="1" applyBorder="1" applyAlignment="1">
      <alignment horizontal="left" vertical="center" wrapText="1"/>
    </xf>
    <xf numFmtId="0" fontId="5" fillId="0" borderId="16" xfId="2" applyFont="1" applyFill="1" applyBorder="1" applyAlignment="1">
      <alignment horizontal="center" vertical="center"/>
    </xf>
    <xf numFmtId="43" fontId="5" fillId="2" borderId="16" xfId="2" applyNumberFormat="1" applyFont="1" applyFill="1" applyBorder="1" applyAlignment="1">
      <alignment horizontal="center" vertical="center"/>
    </xf>
    <xf numFmtId="43" fontId="5" fillId="0" borderId="16" xfId="1" applyFont="1" applyFill="1" applyBorder="1" applyAlignment="1">
      <alignment horizontal="left" vertical="center"/>
    </xf>
    <xf numFmtId="0" fontId="5" fillId="0" borderId="41" xfId="2" applyFont="1" applyFill="1" applyBorder="1" applyAlignment="1">
      <alignment vertical="center"/>
    </xf>
    <xf numFmtId="43" fontId="5" fillId="0" borderId="18" xfId="1" applyFont="1" applyFill="1" applyBorder="1" applyAlignment="1">
      <alignment horizontal="center" vertical="center"/>
    </xf>
    <xf numFmtId="43" fontId="8" fillId="3" borderId="2" xfId="2" applyNumberFormat="1" applyFont="1" applyFill="1" applyBorder="1" applyAlignment="1">
      <alignment vertical="center"/>
    </xf>
    <xf numFmtId="0" fontId="0" fillId="2" borderId="35" xfId="0" applyFill="1" applyBorder="1"/>
    <xf numFmtId="43" fontId="6" fillId="2" borderId="6" xfId="2" applyNumberFormat="1" applyFont="1" applyFill="1" applyBorder="1" applyAlignment="1">
      <alignment horizontal="left" vertical="center"/>
    </xf>
    <xf numFmtId="0" fontId="5" fillId="0" borderId="51" xfId="2" applyFont="1" applyFill="1" applyBorder="1" applyAlignment="1">
      <alignment horizontal="center" vertical="center"/>
    </xf>
    <xf numFmtId="0" fontId="0" fillId="2" borderId="51" xfId="0" applyFill="1" applyBorder="1"/>
    <xf numFmtId="0" fontId="6" fillId="0" borderId="51" xfId="2" applyFont="1" applyFill="1" applyBorder="1" applyAlignment="1">
      <alignment vertical="center"/>
    </xf>
    <xf numFmtId="43" fontId="6" fillId="2" borderId="13" xfId="2" applyNumberFormat="1" applyFont="1" applyFill="1" applyBorder="1" applyAlignment="1">
      <alignment horizontal="left" vertical="center"/>
    </xf>
    <xf numFmtId="0" fontId="5" fillId="0" borderId="27" xfId="2" applyFont="1" applyFill="1" applyBorder="1" applyAlignment="1">
      <alignment horizontal="center" vertical="center"/>
    </xf>
    <xf numFmtId="0" fontId="0" fillId="2" borderId="27" xfId="0" applyFill="1" applyBorder="1"/>
    <xf numFmtId="0" fontId="6" fillId="0" borderId="27" xfId="2" applyFont="1" applyFill="1" applyBorder="1" applyAlignment="1">
      <alignment vertical="center"/>
    </xf>
    <xf numFmtId="0" fontId="19" fillId="0" borderId="27" xfId="0" applyFont="1" applyFill="1" applyBorder="1" applyAlignment="1">
      <alignment horizontal="center" vertical="center"/>
    </xf>
    <xf numFmtId="4" fontId="20" fillId="0" borderId="27" xfId="0" applyNumberFormat="1" applyFont="1" applyFill="1" applyBorder="1" applyAlignment="1">
      <alignment horizontal="right" vertical="center" indent="1"/>
    </xf>
    <xf numFmtId="0" fontId="21" fillId="0" borderId="27" xfId="0" applyFont="1" applyFill="1" applyBorder="1" applyAlignment="1">
      <alignment horizontal="center" vertical="center" wrapText="1"/>
    </xf>
    <xf numFmtId="43" fontId="6" fillId="2" borderId="27" xfId="2" applyNumberFormat="1" applyFont="1" applyFill="1" applyBorder="1" applyAlignment="1">
      <alignment horizontal="center" vertical="center"/>
    </xf>
    <xf numFmtId="43" fontId="6" fillId="2" borderId="8" xfId="2" applyNumberFormat="1" applyFont="1" applyFill="1" applyBorder="1" applyAlignment="1">
      <alignment horizontal="left" vertical="center"/>
    </xf>
    <xf numFmtId="0" fontId="21" fillId="0" borderId="35" xfId="0" applyFont="1" applyFill="1" applyBorder="1" applyAlignment="1">
      <alignment horizontal="center" vertical="center" wrapText="1"/>
    </xf>
    <xf numFmtId="4" fontId="20" fillId="0" borderId="35" xfId="0" applyNumberFormat="1" applyFont="1" applyFill="1" applyBorder="1" applyAlignment="1">
      <alignment horizontal="right" vertical="center" indent="1"/>
    </xf>
    <xf numFmtId="43" fontId="5" fillId="2" borderId="9" xfId="2" applyNumberFormat="1" applyFont="1" applyFill="1" applyBorder="1" applyAlignment="1">
      <alignment vertical="center"/>
    </xf>
    <xf numFmtId="0" fontId="5" fillId="0" borderId="32" xfId="2" applyFont="1" applyFill="1" applyBorder="1" applyAlignment="1">
      <alignment horizontal="center" vertical="center"/>
    </xf>
    <xf numFmtId="0" fontId="6" fillId="0" borderId="32" xfId="2" applyFont="1" applyFill="1" applyBorder="1" applyAlignment="1">
      <alignment vertical="center"/>
    </xf>
    <xf numFmtId="43" fontId="8" fillId="2" borderId="41" xfId="2" applyNumberFormat="1" applyFont="1" applyFill="1" applyBorder="1" applyAlignment="1">
      <alignment vertical="center"/>
    </xf>
    <xf numFmtId="0" fontId="5" fillId="2" borderId="32" xfId="2" applyFont="1" applyFill="1" applyBorder="1" applyAlignment="1">
      <alignment vertical="center" wrapText="1"/>
    </xf>
    <xf numFmtId="0" fontId="5" fillId="2" borderId="32" xfId="2" applyFont="1" applyFill="1" applyBorder="1" applyAlignment="1">
      <alignment horizontal="center" vertical="center"/>
    </xf>
    <xf numFmtId="0" fontId="5" fillId="0" borderId="32" xfId="2" applyFont="1" applyFill="1" applyBorder="1" applyAlignment="1">
      <alignment vertical="center"/>
    </xf>
    <xf numFmtId="0" fontId="24" fillId="0" borderId="32" xfId="0" applyFont="1" applyFill="1" applyBorder="1" applyAlignment="1">
      <alignment horizontal="center" vertical="center" wrapText="1"/>
    </xf>
    <xf numFmtId="4" fontId="20" fillId="0" borderId="32" xfId="0" applyNumberFormat="1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29" fillId="2" borderId="32" xfId="2" applyFont="1" applyFill="1" applyBorder="1" applyAlignment="1">
      <alignment vertical="center" wrapText="1"/>
    </xf>
    <xf numFmtId="0" fontId="15" fillId="2" borderId="32" xfId="2" applyFont="1" applyFill="1" applyBorder="1" applyAlignment="1">
      <alignment horizontal="center" vertical="center"/>
    </xf>
    <xf numFmtId="0" fontId="13" fillId="0" borderId="32" xfId="2" applyFont="1" applyFill="1" applyBorder="1" applyAlignment="1">
      <alignment vertical="center"/>
    </xf>
    <xf numFmtId="0" fontId="5" fillId="0" borderId="28" xfId="2" applyFont="1" applyFill="1" applyBorder="1" applyAlignment="1">
      <alignment horizontal="center" vertical="center"/>
    </xf>
    <xf numFmtId="0" fontId="31" fillId="0" borderId="28" xfId="0" applyFont="1" applyBorder="1" applyAlignment="1">
      <alignment vertical="center" wrapText="1"/>
    </xf>
    <xf numFmtId="0" fontId="11" fillId="0" borderId="28" xfId="0" applyFont="1" applyFill="1" applyBorder="1" applyAlignment="1">
      <alignment vertical="center"/>
    </xf>
    <xf numFmtId="0" fontId="5" fillId="0" borderId="4" xfId="2" applyFont="1" applyFill="1" applyBorder="1" applyAlignment="1">
      <alignment vertical="center"/>
    </xf>
    <xf numFmtId="43" fontId="11" fillId="2" borderId="26" xfId="3" applyNumberFormat="1" applyFont="1" applyFill="1" applyBorder="1" applyAlignment="1" applyProtection="1">
      <alignment horizontal="center" vertical="center"/>
    </xf>
    <xf numFmtId="0" fontId="0" fillId="0" borderId="0" xfId="0" applyFill="1"/>
    <xf numFmtId="43" fontId="11" fillId="0" borderId="28" xfId="3" applyNumberFormat="1" applyFont="1" applyFill="1" applyBorder="1" applyAlignment="1" applyProtection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18" fillId="0" borderId="64" xfId="0" applyFont="1" applyBorder="1"/>
    <xf numFmtId="0" fontId="31" fillId="0" borderId="5" xfId="0" applyFont="1" applyBorder="1" applyAlignment="1">
      <alignment horizontal="center" vertical="center"/>
    </xf>
    <xf numFmtId="43" fontId="11" fillId="2" borderId="65" xfId="3" applyNumberFormat="1" applyFont="1" applyFill="1" applyBorder="1" applyAlignment="1" applyProtection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31" fillId="0" borderId="36" xfId="0" applyFont="1" applyBorder="1" applyAlignment="1">
      <alignment vertical="center"/>
    </xf>
    <xf numFmtId="0" fontId="5" fillId="0" borderId="53" xfId="2" applyFont="1" applyFill="1" applyBorder="1" applyAlignment="1">
      <alignment horizontal="center" vertical="center"/>
    </xf>
    <xf numFmtId="43" fontId="11" fillId="2" borderId="36" xfId="3" applyNumberFormat="1" applyFont="1" applyFill="1" applyBorder="1" applyAlignment="1" applyProtection="1">
      <alignment horizontal="center" vertical="center"/>
    </xf>
    <xf numFmtId="43" fontId="11" fillId="2" borderId="66" xfId="3" applyNumberFormat="1" applyFont="1" applyFill="1" applyBorder="1" applyAlignment="1" applyProtection="1">
      <alignment horizontal="center" vertical="center"/>
    </xf>
    <xf numFmtId="43" fontId="5" fillId="0" borderId="63" xfId="2" applyNumberFormat="1" applyFont="1" applyFill="1" applyBorder="1" applyAlignment="1">
      <alignment vertical="center"/>
    </xf>
    <xf numFmtId="43" fontId="5" fillId="0" borderId="7" xfId="2" applyNumberFormat="1" applyFont="1" applyFill="1" applyBorder="1" applyAlignment="1">
      <alignment vertical="center"/>
    </xf>
    <xf numFmtId="43" fontId="14" fillId="3" borderId="13" xfId="2" applyNumberFormat="1" applyFont="1" applyFill="1" applyBorder="1" applyAlignment="1">
      <alignment vertical="center"/>
    </xf>
    <xf numFmtId="43" fontId="14" fillId="3" borderId="27" xfId="2" applyNumberFormat="1" applyFont="1" applyFill="1" applyBorder="1" applyAlignment="1">
      <alignment vertical="center"/>
    </xf>
    <xf numFmtId="43" fontId="14" fillId="3" borderId="28" xfId="2" applyNumberFormat="1" applyFont="1" applyFill="1" applyBorder="1" applyAlignment="1">
      <alignment vertical="center"/>
    </xf>
    <xf numFmtId="43" fontId="4" fillId="3" borderId="13" xfId="2" applyNumberFormat="1" applyFont="1" applyFill="1" applyBorder="1" applyAlignment="1">
      <alignment vertical="center"/>
    </xf>
    <xf numFmtId="43" fontId="4" fillId="3" borderId="27" xfId="2" applyNumberFormat="1" applyFont="1" applyFill="1" applyBorder="1" applyAlignment="1">
      <alignment vertical="center"/>
    </xf>
    <xf numFmtId="43" fontId="4" fillId="3" borderId="28" xfId="2" applyNumberFormat="1" applyFont="1" applyFill="1" applyBorder="1" applyAlignment="1">
      <alignment vertical="center"/>
    </xf>
    <xf numFmtId="43" fontId="14" fillId="3" borderId="8" xfId="2" applyNumberFormat="1" applyFont="1" applyFill="1" applyBorder="1" applyAlignment="1">
      <alignment vertical="center"/>
    </xf>
    <xf numFmtId="43" fontId="14" fillId="3" borderId="35" xfId="2" applyNumberFormat="1" applyFont="1" applyFill="1" applyBorder="1" applyAlignment="1">
      <alignment vertical="center"/>
    </xf>
    <xf numFmtId="43" fontId="14" fillId="3" borderId="36" xfId="2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2" fontId="8" fillId="0" borderId="0" xfId="2" applyNumberFormat="1" applyFont="1" applyFill="1" applyBorder="1" applyAlignment="1">
      <alignment horizontal="center" vertical="center"/>
    </xf>
    <xf numFmtId="2" fontId="8" fillId="0" borderId="0" xfId="2" applyNumberFormat="1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center" vertical="center"/>
    </xf>
    <xf numFmtId="43" fontId="4" fillId="2" borderId="7" xfId="1" applyFont="1" applyFill="1" applyBorder="1" applyAlignment="1">
      <alignment horizontal="center" vertical="center"/>
    </xf>
  </cellXfs>
  <cellStyles count="10">
    <cellStyle name="Milliers" xfId="1" builtinId="3"/>
    <cellStyle name="Milliers 2" xfId="4"/>
    <cellStyle name="Milliers 3" xfId="9"/>
    <cellStyle name="Monétaire 2 2" xfId="6"/>
    <cellStyle name="Normal" xfId="0" builtinId="0"/>
    <cellStyle name="Normal 2" xfId="5"/>
    <cellStyle name="Normal 2 2" xfId="3"/>
    <cellStyle name="Normal 3 2" xfId="7"/>
    <cellStyle name="Normal 4" xfId="8"/>
    <cellStyle name="Normal_Feuil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5" name="Text Box 10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6" name="Text Box 11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8" name="Text Box 13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9" name="Text Box 1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1" name="Text Box 1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2" name="Text Box 20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4" name="Text Box 25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5" name="Text Box 26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6" name="Text Box 27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7" name="Text Box 28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8" name="Text Box 2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9" name="Text Box 30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20" name="Text Box 148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21" name="Text Box 14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22" name="Text Box 153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23" name="Text Box 15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24" name="Text Box 155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25" name="Text Box 156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26" name="Text Box 157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27" name="Text Box 158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28" name="Text Box 15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29" name="Text Box 163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30" name="Text Box 16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31" name="Text Box 168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32" name="Text Box 16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33" name="Text Box 170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34" name="Text Box 171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35" name="Text Box 172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36" name="Text Box 173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37" name="Text Box 17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39" name="Text Box 5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40" name="Text Box 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41" name="Text Box 10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42" name="Text Box 11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43" name="Text Box 12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44" name="Text Box 13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45" name="Text Box 1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49" name="Text Box 2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50" name="Text Box 25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51" name="Text Box 26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52" name="Text Box 27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53" name="Text Box 28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54" name="Text Box 2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55" name="Text Box 30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56" name="Text Box 148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57" name="Text Box 14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58" name="Text Box 153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59" name="Text Box 15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60" name="Text Box 155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61" name="Text Box 156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62" name="Text Box 157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63" name="Text Box 158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64" name="Text Box 15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65" name="Text Box 163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66" name="Text Box 16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67" name="Text Box 168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68" name="Text Box 16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69" name="Text Box 170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70" name="Text Box 171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71" name="Text Box 172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72" name="Text Box 173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73" name="Text Box 17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74" name="Text Box 4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75" name="Text Box 5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77" name="Text Box 10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78" name="Text Box 11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80" name="Text Box 13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83" name="Text Box 19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84" name="Text Box 20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86" name="Text Box 25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87" name="Text Box 26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88" name="Text Box 27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89" name="Text Box 28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90" name="Text Box 29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91" name="Text Box 30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92" name="Text Box 148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93" name="Text Box 149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94" name="Text Box 153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95" name="Text Box 154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96" name="Text Box 155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97" name="Text Box 156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98" name="Text Box 157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99" name="Text Box 158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00" name="Text Box 159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01" name="Text Box 163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02" name="Text Box 164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03" name="Text Box 168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04" name="Text Box 169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05" name="Text Box 170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06" name="Text Box 171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07" name="Text Box 172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08" name="Text Box 173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09" name="Text Box 174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10" name="Text Box 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11" name="Text Box 5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12" name="Text Box 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13" name="Text Box 10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14" name="Text Box 11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15" name="Text Box 12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16" name="Text Box 13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17" name="Text Box 1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18" name="Text Box 15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19" name="Text Box 1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20" name="Text Box 20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21" name="Text Box 2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22" name="Text Box 25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23" name="Text Box 26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24" name="Text Box 27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25" name="Text Box 28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26" name="Text Box 2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27" name="Text Box 30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28" name="Text Box 148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29" name="Text Box 14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30" name="Text Box 153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31" name="Text Box 15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32" name="Text Box 155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33" name="Text Box 156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34" name="Text Box 157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35" name="Text Box 158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36" name="Text Box 15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37" name="Text Box 163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38" name="Text Box 16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39" name="Text Box 168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40" name="Text Box 16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41" name="Text Box 170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42" name="Text Box 171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43" name="Text Box 172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44" name="Text Box 173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45" name="Text Box 17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46" name="Text Box 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47" name="Text Box 5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48" name="Text Box 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49" name="Text Box 10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50" name="Text Box 11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52" name="Text Box 13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53" name="Text Box 1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54" name="Text Box 15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56" name="Text Box 20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57" name="Text Box 2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58" name="Text Box 25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59" name="Text Box 26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60" name="Text Box 27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61" name="Text Box 28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62" name="Text Box 2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63" name="Text Box 30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64" name="Text Box 148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65" name="Text Box 14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66" name="Text Box 153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67" name="Text Box 15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68" name="Text Box 155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69" name="Text Box 156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70" name="Text Box 157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71" name="Text Box 158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72" name="Text Box 15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73" name="Text Box 163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74" name="Text Box 16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75" name="Text Box 168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76" name="Text Box 169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77" name="Text Box 170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78" name="Text Box 171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79" name="Text Box 172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80" name="Text Box 173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104775</xdr:colOff>
      <xdr:row>88</xdr:row>
      <xdr:rowOff>178594</xdr:rowOff>
    </xdr:to>
    <xdr:sp macro="" textlink="">
      <xdr:nvSpPr>
        <xdr:cNvPr id="181" name="Text Box 174"/>
        <xdr:cNvSpPr txBox="1">
          <a:spLocks noChangeArrowheads="1"/>
        </xdr:cNvSpPr>
      </xdr:nvSpPr>
      <xdr:spPr bwMode="auto">
        <a:xfrm>
          <a:off x="4505325" y="172593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82" name="Text Box 4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83" name="Text Box 5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84" name="Text Box 9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85" name="Text Box 10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86" name="Text Box 11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87" name="Text Box 12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88" name="Text Box 13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89" name="Text Box 14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90" name="Text Box 15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91" name="Text Box 19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92" name="Text Box 20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93" name="Text Box 24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94" name="Text Box 25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95" name="Text Box 26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96" name="Text Box 27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97" name="Text Box 28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98" name="Text Box 29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199" name="Text Box 30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200" name="Text Box 148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201" name="Text Box 149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202" name="Text Box 153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203" name="Text Box 154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204" name="Text Box 155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205" name="Text Box 156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206" name="Text Box 157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207" name="Text Box 158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208" name="Text Box 159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209" name="Text Box 163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210" name="Text Box 164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211" name="Text Box 168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212" name="Text Box 169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213" name="Text Box 170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214" name="Text Box 171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215" name="Text Box 172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216" name="Text Box 173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104775</xdr:colOff>
      <xdr:row>88</xdr:row>
      <xdr:rowOff>161926</xdr:rowOff>
    </xdr:to>
    <xdr:sp macro="" textlink="">
      <xdr:nvSpPr>
        <xdr:cNvPr id="217" name="Text Box 174"/>
        <xdr:cNvSpPr txBox="1">
          <a:spLocks noChangeArrowheads="1"/>
        </xdr:cNvSpPr>
      </xdr:nvSpPr>
      <xdr:spPr bwMode="auto">
        <a:xfrm>
          <a:off x="4171950" y="17259300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18" name="Text Box 4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19" name="Text Box 5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20" name="Text Box 9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21" name="Text Box 10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22" name="Text Box 11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24" name="Text Box 13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25" name="Text Box 14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26" name="Text Box 15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27" name="Text Box 19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28" name="Text Box 20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30" name="Text Box 25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31" name="Text Box 26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32" name="Text Box 27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33" name="Text Box 28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34" name="Text Box 29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35" name="Text Box 30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36" name="Text Box 148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37" name="Text Box 149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38" name="Text Box 153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39" name="Text Box 154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40" name="Text Box 155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41" name="Text Box 156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42" name="Text Box 157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43" name="Text Box 158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44" name="Text Box 159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45" name="Text Box 163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46" name="Text Box 164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47" name="Text Box 168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48" name="Text Box 169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49" name="Text Box 170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50" name="Text Box 171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51" name="Text Box 172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52" name="Text Box 173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109</xdr:row>
      <xdr:rowOff>0</xdr:rowOff>
    </xdr:from>
    <xdr:to>
      <xdr:col>2</xdr:col>
      <xdr:colOff>104775</xdr:colOff>
      <xdr:row>109</xdr:row>
      <xdr:rowOff>178594</xdr:rowOff>
    </xdr:to>
    <xdr:sp macro="" textlink="">
      <xdr:nvSpPr>
        <xdr:cNvPr id="253" name="Text Box 174"/>
        <xdr:cNvSpPr txBox="1">
          <a:spLocks noChangeArrowheads="1"/>
        </xdr:cNvSpPr>
      </xdr:nvSpPr>
      <xdr:spPr bwMode="auto">
        <a:xfrm>
          <a:off x="4171950" y="21526500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54" name="Text Box 4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55" name="Text Box 5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56" name="Text Box 9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57" name="Text Box 10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58" name="Text Box 11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59" name="Text Box 12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60" name="Text Box 13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61" name="Text Box 14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62" name="Text Box 15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63" name="Text Box 19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64" name="Text Box 20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65" name="Text Box 24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66" name="Text Box 25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67" name="Text Box 26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68" name="Text Box 27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69" name="Text Box 28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70" name="Text Box 29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71" name="Text Box 30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72" name="Text Box 148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73" name="Text Box 149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74" name="Text Box 153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75" name="Text Box 154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76" name="Text Box 155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77" name="Text Box 156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78" name="Text Box 157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79" name="Text Box 158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80" name="Text Box 159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81" name="Text Box 163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82" name="Text Box 164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83" name="Text Box 168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84" name="Text Box 169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85" name="Text Box 170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86" name="Text Box 171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87" name="Text Box 172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88" name="Text Box 173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2</xdr:col>
      <xdr:colOff>104775</xdr:colOff>
      <xdr:row>137</xdr:row>
      <xdr:rowOff>178594</xdr:rowOff>
    </xdr:to>
    <xdr:sp macro="" textlink="">
      <xdr:nvSpPr>
        <xdr:cNvPr id="289" name="Text Box 174"/>
        <xdr:cNvSpPr txBox="1">
          <a:spLocks noChangeArrowheads="1"/>
        </xdr:cNvSpPr>
      </xdr:nvSpPr>
      <xdr:spPr bwMode="auto">
        <a:xfrm>
          <a:off x="4171950" y="27384375"/>
          <a:ext cx="104775" cy="178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290" name="Text Box 4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291" name="Text Box 5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292" name="Text Box 9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293" name="Text Box 10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294" name="Text Box 11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296" name="Text Box 13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297" name="Text Box 14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298" name="Text Box 15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299" name="Text Box 19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00" name="Text Box 20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02" name="Text Box 25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03" name="Text Box 26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04" name="Text Box 27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05" name="Text Box 28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06" name="Text Box 29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07" name="Text Box 30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08" name="Text Box 148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09" name="Text Box 149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10" name="Text Box 153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11" name="Text Box 154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12" name="Text Box 155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13" name="Text Box 156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14" name="Text Box 157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15" name="Text Box 158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16" name="Text Box 159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17" name="Text Box 163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18" name="Text Box 164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19" name="Text Box 168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20" name="Text Box 169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21" name="Text Box 170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22" name="Text Box 171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23" name="Text Box 172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24" name="Text Box 173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104775</xdr:colOff>
      <xdr:row>144</xdr:row>
      <xdr:rowOff>161926</xdr:rowOff>
    </xdr:to>
    <xdr:sp macro="" textlink="">
      <xdr:nvSpPr>
        <xdr:cNvPr id="325" name="Text Box 174"/>
        <xdr:cNvSpPr txBox="1">
          <a:spLocks noChangeArrowheads="1"/>
        </xdr:cNvSpPr>
      </xdr:nvSpPr>
      <xdr:spPr bwMode="auto">
        <a:xfrm>
          <a:off x="533400" y="28717875"/>
          <a:ext cx="104775" cy="161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8"/>
  <sheetViews>
    <sheetView tabSelected="1" topLeftCell="A289" zoomScale="110" zoomScaleNormal="110" zoomScaleSheetLayoutView="73" workbookViewId="0">
      <selection activeCell="B296" sqref="B296"/>
    </sheetView>
  </sheetViews>
  <sheetFormatPr baseColWidth="10" defaultRowHeight="15"/>
  <cols>
    <col min="1" max="1" width="8" customWidth="1"/>
    <col min="2" max="2" width="62.5703125" customWidth="1"/>
    <col min="3" max="3" width="5" customWidth="1"/>
    <col min="4" max="4" width="17.85546875" style="1" customWidth="1"/>
    <col min="5" max="5" width="19.7109375" customWidth="1"/>
    <col min="6" max="6" width="16.5703125" bestFit="1" customWidth="1"/>
  </cols>
  <sheetData>
    <row r="1" spans="1:6">
      <c r="B1" s="10" t="s">
        <v>598</v>
      </c>
      <c r="F1" s="9"/>
    </row>
    <row r="2" spans="1:6" ht="15.75">
      <c r="A2" s="266" t="s">
        <v>7</v>
      </c>
      <c r="B2" s="266"/>
      <c r="C2" s="266"/>
      <c r="D2" s="266"/>
      <c r="E2" s="266"/>
      <c r="F2" s="266"/>
    </row>
    <row r="3" spans="1:6" ht="16.5" thickBot="1">
      <c r="A3" s="267" t="s">
        <v>557</v>
      </c>
      <c r="B3" s="267"/>
      <c r="C3" s="267"/>
      <c r="D3" s="267"/>
      <c r="E3" s="267"/>
      <c r="F3" s="267"/>
    </row>
    <row r="4" spans="1:6" ht="25.5" thickBot="1">
      <c r="A4" s="268" t="s">
        <v>6</v>
      </c>
      <c r="B4" s="270" t="s">
        <v>5</v>
      </c>
      <c r="C4" s="270" t="s">
        <v>0</v>
      </c>
      <c r="D4" s="272" t="s">
        <v>4</v>
      </c>
      <c r="E4" s="8" t="s">
        <v>3</v>
      </c>
      <c r="F4" s="270" t="s">
        <v>2</v>
      </c>
    </row>
    <row r="5" spans="1:6" ht="15.75" thickBot="1">
      <c r="A5" s="269"/>
      <c r="B5" s="271"/>
      <c r="C5" s="271"/>
      <c r="D5" s="273"/>
      <c r="E5" s="7" t="s">
        <v>1</v>
      </c>
      <c r="F5" s="271"/>
    </row>
    <row r="6" spans="1:6">
      <c r="A6" s="168"/>
      <c r="B6" s="181" t="s">
        <v>8</v>
      </c>
      <c r="C6" s="11"/>
      <c r="D6" s="12"/>
      <c r="E6" s="13"/>
      <c r="F6" s="14"/>
    </row>
    <row r="7" spans="1:6">
      <c r="A7" s="39" t="s">
        <v>9</v>
      </c>
      <c r="B7" s="158" t="s">
        <v>368</v>
      </c>
      <c r="C7" s="3" t="s">
        <v>464</v>
      </c>
      <c r="D7" s="15">
        <v>1</v>
      </c>
      <c r="E7" s="16"/>
      <c r="F7" s="17">
        <f>D7*E7</f>
        <v>0</v>
      </c>
    </row>
    <row r="8" spans="1:6">
      <c r="A8" s="169"/>
      <c r="B8" s="173" t="s">
        <v>10</v>
      </c>
      <c r="C8" s="18"/>
      <c r="D8" s="15"/>
      <c r="E8" s="19"/>
      <c r="F8" s="17"/>
    </row>
    <row r="9" spans="1:6">
      <c r="A9" s="39" t="s">
        <v>11</v>
      </c>
      <c r="B9" s="158" t="s">
        <v>369</v>
      </c>
      <c r="C9" s="4" t="s">
        <v>66</v>
      </c>
      <c r="D9" s="15">
        <v>740</v>
      </c>
      <c r="E9" s="20"/>
      <c r="F9" s="17">
        <f t="shared" ref="F9:F52" si="0">D9*E9</f>
        <v>0</v>
      </c>
    </row>
    <row r="10" spans="1:6">
      <c r="A10" s="39" t="s">
        <v>12</v>
      </c>
      <c r="B10" s="158" t="s">
        <v>370</v>
      </c>
      <c r="C10" s="4" t="s">
        <v>66</v>
      </c>
      <c r="D10" s="15">
        <v>450</v>
      </c>
      <c r="E10" s="20"/>
      <c r="F10" s="17">
        <f t="shared" si="0"/>
        <v>0</v>
      </c>
    </row>
    <row r="11" spans="1:6">
      <c r="A11" s="39" t="s">
        <v>13</v>
      </c>
      <c r="B11" s="158" t="s">
        <v>597</v>
      </c>
      <c r="C11" s="4" t="s">
        <v>66</v>
      </c>
      <c r="D11" s="15">
        <v>320</v>
      </c>
      <c r="E11" s="20"/>
      <c r="F11" s="17">
        <f t="shared" si="0"/>
        <v>0</v>
      </c>
    </row>
    <row r="12" spans="1:6">
      <c r="A12" s="39" t="s">
        <v>14</v>
      </c>
      <c r="B12" s="158" t="s">
        <v>371</v>
      </c>
      <c r="C12" s="4" t="s">
        <v>66</v>
      </c>
      <c r="D12" s="15">
        <v>180</v>
      </c>
      <c r="E12" s="20"/>
      <c r="F12" s="17">
        <f t="shared" si="0"/>
        <v>0</v>
      </c>
    </row>
    <row r="13" spans="1:6">
      <c r="A13" s="39" t="s">
        <v>15</v>
      </c>
      <c r="B13" s="158" t="s">
        <v>372</v>
      </c>
      <c r="C13" s="4" t="s">
        <v>66</v>
      </c>
      <c r="D13" s="15">
        <f>D9+D10</f>
        <v>1190</v>
      </c>
      <c r="E13" s="20"/>
      <c r="F13" s="17">
        <f t="shared" si="0"/>
        <v>0</v>
      </c>
    </row>
    <row r="14" spans="1:6">
      <c r="A14" s="39"/>
      <c r="B14" s="173" t="s">
        <v>16</v>
      </c>
      <c r="C14" s="4" t="s">
        <v>426</v>
      </c>
      <c r="D14" s="15"/>
      <c r="E14" s="20"/>
      <c r="F14" s="17"/>
    </row>
    <row r="15" spans="1:6">
      <c r="A15" s="39" t="s">
        <v>17</v>
      </c>
      <c r="B15" s="158" t="s">
        <v>373</v>
      </c>
      <c r="C15" s="4" t="s">
        <v>66</v>
      </c>
      <c r="D15" s="15">
        <v>28</v>
      </c>
      <c r="E15" s="20"/>
      <c r="F15" s="17">
        <f t="shared" si="0"/>
        <v>0</v>
      </c>
    </row>
    <row r="16" spans="1:6">
      <c r="A16" s="39" t="s">
        <v>18</v>
      </c>
      <c r="B16" s="158" t="s">
        <v>374</v>
      </c>
      <c r="C16" s="4" t="s">
        <v>66</v>
      </c>
      <c r="D16" s="15">
        <v>120</v>
      </c>
      <c r="E16" s="20"/>
      <c r="F16" s="17">
        <f t="shared" si="0"/>
        <v>0</v>
      </c>
    </row>
    <row r="17" spans="1:6">
      <c r="A17" s="39" t="s">
        <v>19</v>
      </c>
      <c r="B17" s="158" t="s">
        <v>375</v>
      </c>
      <c r="C17" s="4" t="s">
        <v>60</v>
      </c>
      <c r="D17" s="15">
        <v>60</v>
      </c>
      <c r="E17" s="20"/>
      <c r="F17" s="17">
        <f t="shared" si="0"/>
        <v>0</v>
      </c>
    </row>
    <row r="18" spans="1:6">
      <c r="A18" s="39"/>
      <c r="B18" s="173" t="s">
        <v>20</v>
      </c>
      <c r="C18" s="4" t="s">
        <v>426</v>
      </c>
      <c r="D18" s="15"/>
      <c r="E18" s="6"/>
      <c r="F18" s="17"/>
    </row>
    <row r="19" spans="1:6">
      <c r="A19" s="39" t="s">
        <v>21</v>
      </c>
      <c r="B19" s="160" t="s">
        <v>382</v>
      </c>
      <c r="C19" s="4" t="s">
        <v>426</v>
      </c>
      <c r="D19" s="15"/>
      <c r="E19" s="6"/>
      <c r="F19" s="17"/>
    </row>
    <row r="20" spans="1:6">
      <c r="A20" s="39"/>
      <c r="B20" s="158" t="s">
        <v>376</v>
      </c>
      <c r="C20" s="4" t="s">
        <v>63</v>
      </c>
      <c r="D20" s="15">
        <v>20</v>
      </c>
      <c r="E20" s="6"/>
      <c r="F20" s="17">
        <f t="shared" si="0"/>
        <v>0</v>
      </c>
    </row>
    <row r="21" spans="1:6">
      <c r="A21" s="39"/>
      <c r="B21" s="158" t="s">
        <v>377</v>
      </c>
      <c r="C21" s="4" t="s">
        <v>63</v>
      </c>
      <c r="D21" s="15">
        <v>60</v>
      </c>
      <c r="E21" s="6"/>
      <c r="F21" s="17">
        <f t="shared" si="0"/>
        <v>0</v>
      </c>
    </row>
    <row r="22" spans="1:6">
      <c r="A22" s="39"/>
      <c r="B22" s="158" t="s">
        <v>378</v>
      </c>
      <c r="C22" s="4" t="s">
        <v>63</v>
      </c>
      <c r="D22" s="15">
        <v>80</v>
      </c>
      <c r="E22" s="6"/>
      <c r="F22" s="17">
        <f t="shared" si="0"/>
        <v>0</v>
      </c>
    </row>
    <row r="23" spans="1:6">
      <c r="A23" s="39" t="s">
        <v>22</v>
      </c>
      <c r="B23" s="158" t="s">
        <v>379</v>
      </c>
      <c r="C23" s="4" t="s">
        <v>0</v>
      </c>
      <c r="D23" s="15">
        <v>8</v>
      </c>
      <c r="E23" s="6"/>
      <c r="F23" s="17">
        <f t="shared" si="0"/>
        <v>0</v>
      </c>
    </row>
    <row r="24" spans="1:6">
      <c r="A24" s="39" t="s">
        <v>23</v>
      </c>
      <c r="B24" s="158" t="s">
        <v>380</v>
      </c>
      <c r="C24" s="4" t="s">
        <v>0</v>
      </c>
      <c r="D24" s="15">
        <v>4</v>
      </c>
      <c r="E24" s="6"/>
      <c r="F24" s="17">
        <f t="shared" si="0"/>
        <v>0</v>
      </c>
    </row>
    <row r="25" spans="1:6">
      <c r="A25" s="39" t="s">
        <v>24</v>
      </c>
      <c r="B25" s="158" t="s">
        <v>381</v>
      </c>
      <c r="C25" s="4" t="s">
        <v>63</v>
      </c>
      <c r="D25" s="15">
        <v>4</v>
      </c>
      <c r="E25" s="6"/>
      <c r="F25" s="17">
        <f t="shared" si="0"/>
        <v>0</v>
      </c>
    </row>
    <row r="26" spans="1:6">
      <c r="A26" s="39"/>
      <c r="B26" s="173" t="s">
        <v>500</v>
      </c>
      <c r="C26" s="4" t="s">
        <v>426</v>
      </c>
      <c r="D26" s="15"/>
      <c r="E26" s="6"/>
      <c r="F26" s="17"/>
    </row>
    <row r="27" spans="1:6">
      <c r="A27" s="39" t="s">
        <v>25</v>
      </c>
      <c r="B27" s="158" t="s">
        <v>383</v>
      </c>
      <c r="C27" s="4" t="s">
        <v>60</v>
      </c>
      <c r="D27" s="15">
        <v>150</v>
      </c>
      <c r="E27" s="6"/>
      <c r="F27" s="17">
        <f t="shared" si="0"/>
        <v>0</v>
      </c>
    </row>
    <row r="28" spans="1:6">
      <c r="A28" s="39" t="s">
        <v>26</v>
      </c>
      <c r="B28" s="158" t="s">
        <v>528</v>
      </c>
      <c r="C28" s="4" t="s">
        <v>60</v>
      </c>
      <c r="D28" s="15">
        <v>495</v>
      </c>
      <c r="E28" s="6"/>
      <c r="F28" s="17">
        <f t="shared" si="0"/>
        <v>0</v>
      </c>
    </row>
    <row r="29" spans="1:6">
      <c r="A29" s="39"/>
      <c r="B29" s="173" t="s">
        <v>501</v>
      </c>
      <c r="C29" s="21" t="s">
        <v>426</v>
      </c>
      <c r="D29" s="15"/>
      <c r="E29" s="6"/>
      <c r="F29" s="17"/>
    </row>
    <row r="30" spans="1:6">
      <c r="A30" s="39" t="s">
        <v>27</v>
      </c>
      <c r="B30" s="158" t="s">
        <v>384</v>
      </c>
      <c r="C30" s="4" t="s">
        <v>66</v>
      </c>
      <c r="D30" s="15">
        <v>110</v>
      </c>
      <c r="E30" s="6"/>
      <c r="F30" s="17">
        <f t="shared" si="0"/>
        <v>0</v>
      </c>
    </row>
    <row r="31" spans="1:6">
      <c r="A31" s="39" t="s">
        <v>28</v>
      </c>
      <c r="B31" s="158" t="s">
        <v>385</v>
      </c>
      <c r="C31" s="4" t="s">
        <v>465</v>
      </c>
      <c r="D31" s="15">
        <v>10500</v>
      </c>
      <c r="E31" s="6"/>
      <c r="F31" s="17">
        <f t="shared" si="0"/>
        <v>0</v>
      </c>
    </row>
    <row r="32" spans="1:6">
      <c r="A32" s="39"/>
      <c r="B32" s="173" t="s">
        <v>502</v>
      </c>
      <c r="C32" s="4" t="s">
        <v>426</v>
      </c>
      <c r="D32" s="15"/>
      <c r="E32" s="6"/>
      <c r="F32" s="17"/>
    </row>
    <row r="33" spans="1:6">
      <c r="A33" s="39" t="s">
        <v>29</v>
      </c>
      <c r="B33" s="158" t="s">
        <v>529</v>
      </c>
      <c r="C33" s="5" t="s">
        <v>66</v>
      </c>
      <c r="D33" s="15">
        <v>285</v>
      </c>
      <c r="E33" s="23"/>
      <c r="F33" s="17">
        <f t="shared" si="0"/>
        <v>0</v>
      </c>
    </row>
    <row r="34" spans="1:6">
      <c r="A34" s="39" t="s">
        <v>48</v>
      </c>
      <c r="B34" s="161" t="s">
        <v>386</v>
      </c>
      <c r="C34" s="5" t="s">
        <v>465</v>
      </c>
      <c r="D34" s="15">
        <v>56000</v>
      </c>
      <c r="E34" s="23"/>
      <c r="F34" s="17">
        <f t="shared" si="0"/>
        <v>0</v>
      </c>
    </row>
    <row r="35" spans="1:6">
      <c r="A35" s="71" t="s">
        <v>30</v>
      </c>
      <c r="B35" s="160" t="s">
        <v>387</v>
      </c>
      <c r="C35" s="22" t="s">
        <v>426</v>
      </c>
      <c r="D35" s="15"/>
      <c r="E35" s="6"/>
      <c r="F35" s="17"/>
    </row>
    <row r="36" spans="1:6">
      <c r="A36" s="71" t="s">
        <v>49</v>
      </c>
      <c r="B36" s="161" t="s">
        <v>388</v>
      </c>
      <c r="C36" s="5" t="s">
        <v>60</v>
      </c>
      <c r="D36" s="15">
        <v>350</v>
      </c>
      <c r="E36" s="23"/>
      <c r="F36" s="17">
        <f t="shared" si="0"/>
        <v>0</v>
      </c>
    </row>
    <row r="37" spans="1:6">
      <c r="A37" s="71"/>
      <c r="B37" s="161" t="s">
        <v>389</v>
      </c>
      <c r="C37" s="5" t="s">
        <v>60</v>
      </c>
      <c r="D37" s="15">
        <v>450</v>
      </c>
      <c r="E37" s="23"/>
      <c r="F37" s="17">
        <f t="shared" si="0"/>
        <v>0</v>
      </c>
    </row>
    <row r="38" spans="1:6">
      <c r="A38" s="71" t="s">
        <v>31</v>
      </c>
      <c r="B38" s="160" t="s">
        <v>390</v>
      </c>
      <c r="C38" s="5" t="s">
        <v>426</v>
      </c>
      <c r="D38" s="15"/>
      <c r="E38" s="23"/>
      <c r="F38" s="17"/>
    </row>
    <row r="39" spans="1:6">
      <c r="A39" s="71"/>
      <c r="B39" s="161" t="s">
        <v>391</v>
      </c>
      <c r="C39" s="5" t="s">
        <v>60</v>
      </c>
      <c r="D39" s="15">
        <v>250</v>
      </c>
      <c r="E39" s="23"/>
      <c r="F39" s="17">
        <f t="shared" si="0"/>
        <v>0</v>
      </c>
    </row>
    <row r="40" spans="1:6">
      <c r="A40" s="71"/>
      <c r="B40" s="161" t="s">
        <v>392</v>
      </c>
      <c r="C40" s="5" t="s">
        <v>60</v>
      </c>
      <c r="D40" s="15">
        <v>135</v>
      </c>
      <c r="E40" s="23"/>
      <c r="F40" s="17">
        <f t="shared" si="0"/>
        <v>0</v>
      </c>
    </row>
    <row r="41" spans="1:6">
      <c r="A41" s="39"/>
      <c r="B41" s="173" t="s">
        <v>503</v>
      </c>
      <c r="C41" s="4" t="s">
        <v>426</v>
      </c>
      <c r="D41" s="15"/>
      <c r="E41" s="6"/>
      <c r="F41" s="17"/>
    </row>
    <row r="42" spans="1:6">
      <c r="A42" s="39" t="s">
        <v>32</v>
      </c>
      <c r="B42" s="158" t="s">
        <v>360</v>
      </c>
      <c r="C42" s="4" t="s">
        <v>60</v>
      </c>
      <c r="D42" s="15">
        <v>1385</v>
      </c>
      <c r="E42" s="6"/>
      <c r="F42" s="17">
        <f t="shared" si="0"/>
        <v>0</v>
      </c>
    </row>
    <row r="43" spans="1:6">
      <c r="A43" s="39" t="s">
        <v>33</v>
      </c>
      <c r="B43" s="158" t="s">
        <v>361</v>
      </c>
      <c r="C43" s="4" t="s">
        <v>60</v>
      </c>
      <c r="D43" s="15">
        <v>600</v>
      </c>
      <c r="E43" s="6"/>
      <c r="F43" s="17">
        <f t="shared" si="0"/>
        <v>0</v>
      </c>
    </row>
    <row r="44" spans="1:6">
      <c r="A44" s="39" t="s">
        <v>34</v>
      </c>
      <c r="B44" s="158" t="s">
        <v>530</v>
      </c>
      <c r="C44" s="4" t="s">
        <v>60</v>
      </c>
      <c r="D44" s="15">
        <v>320</v>
      </c>
      <c r="E44" s="6"/>
      <c r="F44" s="17">
        <f t="shared" si="0"/>
        <v>0</v>
      </c>
    </row>
    <row r="45" spans="1:6">
      <c r="A45" s="39" t="s">
        <v>35</v>
      </c>
      <c r="B45" s="158" t="s">
        <v>362</v>
      </c>
      <c r="C45" s="4" t="s">
        <v>60</v>
      </c>
      <c r="D45" s="15">
        <v>980</v>
      </c>
      <c r="E45" s="6"/>
      <c r="F45" s="17">
        <f t="shared" si="0"/>
        <v>0</v>
      </c>
    </row>
    <row r="46" spans="1:6">
      <c r="A46" s="39" t="s">
        <v>36</v>
      </c>
      <c r="B46" s="162" t="s">
        <v>363</v>
      </c>
      <c r="C46" s="4" t="s">
        <v>60</v>
      </c>
      <c r="D46" s="15">
        <v>4050</v>
      </c>
      <c r="E46" s="6"/>
      <c r="F46" s="17">
        <f t="shared" si="0"/>
        <v>0</v>
      </c>
    </row>
    <row r="47" spans="1:6">
      <c r="A47" s="39" t="s">
        <v>37</v>
      </c>
      <c r="B47" s="162" t="s">
        <v>364</v>
      </c>
      <c r="C47" s="4" t="s">
        <v>60</v>
      </c>
      <c r="D47" s="15">
        <v>600</v>
      </c>
      <c r="E47" s="6"/>
      <c r="F47" s="17">
        <f t="shared" si="0"/>
        <v>0</v>
      </c>
    </row>
    <row r="48" spans="1:6">
      <c r="A48" s="39"/>
      <c r="B48" s="173" t="s">
        <v>504</v>
      </c>
      <c r="C48" s="4" t="s">
        <v>426</v>
      </c>
      <c r="D48" s="15"/>
      <c r="E48" s="6"/>
      <c r="F48" s="17"/>
    </row>
    <row r="49" spans="1:6">
      <c r="A49" s="39" t="s">
        <v>38</v>
      </c>
      <c r="B49" s="158" t="s">
        <v>365</v>
      </c>
      <c r="C49" s="4" t="s">
        <v>63</v>
      </c>
      <c r="D49" s="15">
        <v>105</v>
      </c>
      <c r="E49" s="6"/>
      <c r="F49" s="17">
        <f t="shared" si="0"/>
        <v>0</v>
      </c>
    </row>
    <row r="50" spans="1:6">
      <c r="A50" s="39" t="s">
        <v>50</v>
      </c>
      <c r="B50" s="158" t="s">
        <v>366</v>
      </c>
      <c r="C50" s="4" t="s">
        <v>63</v>
      </c>
      <c r="D50" s="15">
        <v>105</v>
      </c>
      <c r="E50" s="6"/>
      <c r="F50" s="17">
        <f t="shared" si="0"/>
        <v>0</v>
      </c>
    </row>
    <row r="51" spans="1:6">
      <c r="A51" s="39" t="s">
        <v>51</v>
      </c>
      <c r="B51" s="158" t="s">
        <v>367</v>
      </c>
      <c r="C51" s="4" t="s">
        <v>60</v>
      </c>
      <c r="D51" s="15">
        <v>20</v>
      </c>
      <c r="E51" s="6"/>
      <c r="F51" s="17">
        <f t="shared" si="0"/>
        <v>0</v>
      </c>
    </row>
    <row r="52" spans="1:6" ht="15.75" thickBot="1">
      <c r="A52" s="39" t="s">
        <v>52</v>
      </c>
      <c r="B52" s="158" t="s">
        <v>564</v>
      </c>
      <c r="C52" s="4" t="s">
        <v>60</v>
      </c>
      <c r="D52" s="15">
        <v>60</v>
      </c>
      <c r="E52" s="6"/>
      <c r="F52" s="17">
        <f t="shared" si="0"/>
        <v>0</v>
      </c>
    </row>
    <row r="53" spans="1:6" ht="15.75" thickBot="1">
      <c r="A53" s="30"/>
      <c r="B53" s="163"/>
      <c r="C53" s="25" t="s">
        <v>426</v>
      </c>
      <c r="D53" s="26" t="s">
        <v>39</v>
      </c>
      <c r="E53" s="27"/>
      <c r="F53" s="28">
        <f>SUM(F7:F52)</f>
        <v>0</v>
      </c>
    </row>
    <row r="54" spans="1:6">
      <c r="A54" s="39"/>
      <c r="B54" s="181" t="s">
        <v>40</v>
      </c>
      <c r="C54" s="140" t="s">
        <v>426</v>
      </c>
      <c r="D54" s="151"/>
      <c r="E54" s="2"/>
      <c r="F54" s="29"/>
    </row>
    <row r="55" spans="1:6">
      <c r="A55" s="39" t="s">
        <v>41</v>
      </c>
      <c r="B55" s="164" t="s">
        <v>348</v>
      </c>
      <c r="C55" s="155" t="s">
        <v>60</v>
      </c>
      <c r="D55" s="151">
        <v>536</v>
      </c>
      <c r="E55" s="2"/>
      <c r="F55" s="17">
        <f>D55*E55</f>
        <v>0</v>
      </c>
    </row>
    <row r="56" spans="1:6">
      <c r="A56" s="39" t="s">
        <v>42</v>
      </c>
      <c r="B56" s="164" t="s">
        <v>531</v>
      </c>
      <c r="C56" s="155" t="s">
        <v>60</v>
      </c>
      <c r="D56" s="151">
        <v>536</v>
      </c>
      <c r="E56" s="2"/>
      <c r="F56" s="17">
        <f t="shared" ref="F56:F67" si="1">D56*E56</f>
        <v>0</v>
      </c>
    </row>
    <row r="57" spans="1:6">
      <c r="A57" s="39" t="s">
        <v>43</v>
      </c>
      <c r="B57" s="164" t="s">
        <v>349</v>
      </c>
      <c r="C57" s="155" t="s">
        <v>60</v>
      </c>
      <c r="D57" s="151">
        <v>536</v>
      </c>
      <c r="E57" s="6"/>
      <c r="F57" s="17">
        <f t="shared" si="1"/>
        <v>0</v>
      </c>
    </row>
    <row r="58" spans="1:6">
      <c r="A58" s="39" t="s">
        <v>44</v>
      </c>
      <c r="B58" s="164" t="s">
        <v>350</v>
      </c>
      <c r="C58" s="155" t="s">
        <v>0</v>
      </c>
      <c r="D58" s="151">
        <v>6</v>
      </c>
      <c r="E58" s="6"/>
      <c r="F58" s="17">
        <f t="shared" si="1"/>
        <v>0</v>
      </c>
    </row>
    <row r="59" spans="1:6">
      <c r="A59" s="39" t="s">
        <v>45</v>
      </c>
      <c r="B59" s="164" t="s">
        <v>351</v>
      </c>
      <c r="C59" s="155" t="s">
        <v>63</v>
      </c>
      <c r="D59" s="151">
        <v>95</v>
      </c>
      <c r="E59" s="6"/>
      <c r="F59" s="17">
        <f t="shared" si="1"/>
        <v>0</v>
      </c>
    </row>
    <row r="60" spans="1:6">
      <c r="A60" s="39" t="s">
        <v>46</v>
      </c>
      <c r="B60" s="164" t="s">
        <v>352</v>
      </c>
      <c r="C60" s="155" t="s">
        <v>63</v>
      </c>
      <c r="D60" s="151">
        <v>95</v>
      </c>
      <c r="E60" s="6"/>
      <c r="F60" s="17">
        <f t="shared" si="1"/>
        <v>0</v>
      </c>
    </row>
    <row r="61" spans="1:6">
      <c r="A61" s="39" t="s">
        <v>47</v>
      </c>
      <c r="B61" s="164" t="s">
        <v>353</v>
      </c>
      <c r="C61" s="155" t="s">
        <v>60</v>
      </c>
      <c r="D61" s="151">
        <v>45</v>
      </c>
      <c r="E61" s="6"/>
      <c r="F61" s="17">
        <f t="shared" si="1"/>
        <v>0</v>
      </c>
    </row>
    <row r="62" spans="1:6">
      <c r="A62" s="39" t="s">
        <v>53</v>
      </c>
      <c r="B62" s="164" t="s">
        <v>354</v>
      </c>
      <c r="C62" s="155" t="s">
        <v>60</v>
      </c>
      <c r="D62" s="151">
        <v>536</v>
      </c>
      <c r="E62" s="2"/>
      <c r="F62" s="17">
        <f t="shared" si="1"/>
        <v>0</v>
      </c>
    </row>
    <row r="63" spans="1:6">
      <c r="A63" s="39" t="s">
        <v>54</v>
      </c>
      <c r="B63" s="164" t="s">
        <v>355</v>
      </c>
      <c r="C63" s="155" t="s">
        <v>60</v>
      </c>
      <c r="D63" s="151">
        <v>536</v>
      </c>
      <c r="E63" s="2"/>
      <c r="F63" s="17">
        <f t="shared" si="1"/>
        <v>0</v>
      </c>
    </row>
    <row r="64" spans="1:6">
      <c r="A64" s="39" t="s">
        <v>55</v>
      </c>
      <c r="B64" s="165" t="s">
        <v>356</v>
      </c>
      <c r="C64" s="156" t="s">
        <v>60</v>
      </c>
      <c r="D64" s="152">
        <v>200</v>
      </c>
      <c r="E64" s="150"/>
      <c r="F64" s="17">
        <f t="shared" si="1"/>
        <v>0</v>
      </c>
    </row>
    <row r="65" spans="1:6">
      <c r="A65" s="39" t="s">
        <v>56</v>
      </c>
      <c r="B65" s="165" t="s">
        <v>357</v>
      </c>
      <c r="C65" s="156" t="s">
        <v>60</v>
      </c>
      <c r="D65" s="152">
        <v>50</v>
      </c>
      <c r="E65" s="150"/>
      <c r="F65" s="17">
        <f t="shared" si="1"/>
        <v>0</v>
      </c>
    </row>
    <row r="66" spans="1:6">
      <c r="A66" s="39" t="s">
        <v>57</v>
      </c>
      <c r="B66" s="165" t="s">
        <v>358</v>
      </c>
      <c r="C66" s="156" t="s">
        <v>60</v>
      </c>
      <c r="D66" s="152">
        <v>25</v>
      </c>
      <c r="E66" s="150"/>
      <c r="F66" s="17">
        <f t="shared" si="1"/>
        <v>0</v>
      </c>
    </row>
    <row r="67" spans="1:6" ht="15.75" thickBot="1">
      <c r="A67" s="170" t="s">
        <v>58</v>
      </c>
      <c r="B67" s="166" t="s">
        <v>359</v>
      </c>
      <c r="C67" s="157" t="s">
        <v>60</v>
      </c>
      <c r="D67" s="152">
        <v>25</v>
      </c>
      <c r="E67" s="150"/>
      <c r="F67" s="17">
        <f t="shared" si="1"/>
        <v>0</v>
      </c>
    </row>
    <row r="68" spans="1:6" ht="15.75" thickBot="1">
      <c r="A68" s="171"/>
      <c r="B68" s="167"/>
      <c r="C68" s="153" t="s">
        <v>426</v>
      </c>
      <c r="D68" s="26" t="s">
        <v>279</v>
      </c>
      <c r="E68" s="27"/>
      <c r="F68" s="28">
        <f>SUM(F55:F67)</f>
        <v>0</v>
      </c>
    </row>
    <row r="69" spans="1:6">
      <c r="A69" s="81"/>
      <c r="B69" s="181" t="s">
        <v>253</v>
      </c>
      <c r="C69" s="82" t="s">
        <v>426</v>
      </c>
      <c r="D69" s="83"/>
      <c r="E69" s="84"/>
      <c r="F69" s="85"/>
    </row>
    <row r="70" spans="1:6">
      <c r="A70" s="155" t="s">
        <v>254</v>
      </c>
      <c r="B70" s="164" t="s">
        <v>569</v>
      </c>
      <c r="C70" s="155" t="s">
        <v>60</v>
      </c>
      <c r="D70" s="15">
        <v>284</v>
      </c>
      <c r="E70" s="151"/>
      <c r="F70" s="151">
        <f t="shared" ref="F70:F77" si="2">D70*E70</f>
        <v>0</v>
      </c>
    </row>
    <row r="71" spans="1:6">
      <c r="A71" s="155" t="s">
        <v>255</v>
      </c>
      <c r="B71" s="164" t="s">
        <v>570</v>
      </c>
      <c r="C71" s="155" t="s">
        <v>60</v>
      </c>
      <c r="D71" s="15">
        <v>200</v>
      </c>
      <c r="E71" s="151"/>
      <c r="F71" s="151">
        <f>D71*E71</f>
        <v>0</v>
      </c>
    </row>
    <row r="72" spans="1:6">
      <c r="A72" s="155" t="s">
        <v>256</v>
      </c>
      <c r="B72" s="164" t="s">
        <v>571</v>
      </c>
      <c r="C72" s="155" t="s">
        <v>60</v>
      </c>
      <c r="D72" s="15">
        <v>159</v>
      </c>
      <c r="E72" s="151"/>
      <c r="F72" s="151">
        <f>D72*E72</f>
        <v>0</v>
      </c>
    </row>
    <row r="73" spans="1:6">
      <c r="A73" s="155" t="s">
        <v>257</v>
      </c>
      <c r="B73" s="164" t="s">
        <v>572</v>
      </c>
      <c r="C73" s="155" t="s">
        <v>60</v>
      </c>
      <c r="D73" s="15">
        <v>153</v>
      </c>
      <c r="E73" s="151"/>
      <c r="F73" s="151">
        <f>D73*E73</f>
        <v>0</v>
      </c>
    </row>
    <row r="74" spans="1:6">
      <c r="A74" s="155" t="s">
        <v>258</v>
      </c>
      <c r="B74" s="164" t="s">
        <v>573</v>
      </c>
      <c r="C74" s="155" t="s">
        <v>63</v>
      </c>
      <c r="D74" s="15">
        <v>275</v>
      </c>
      <c r="E74" s="151"/>
      <c r="F74" s="151">
        <f t="shared" si="2"/>
        <v>0</v>
      </c>
    </row>
    <row r="75" spans="1:6">
      <c r="A75" s="155" t="s">
        <v>259</v>
      </c>
      <c r="B75" s="164" t="s">
        <v>574</v>
      </c>
      <c r="C75" s="155" t="s">
        <v>63</v>
      </c>
      <c r="D75" s="15">
        <v>95</v>
      </c>
      <c r="E75" s="151"/>
      <c r="F75" s="151">
        <f t="shared" si="2"/>
        <v>0</v>
      </c>
    </row>
    <row r="76" spans="1:6" ht="24">
      <c r="A76" s="155" t="s">
        <v>260</v>
      </c>
      <c r="B76" s="233" t="s">
        <v>261</v>
      </c>
      <c r="C76" s="155" t="s">
        <v>63</v>
      </c>
      <c r="D76" s="15">
        <v>52</v>
      </c>
      <c r="E76" s="151"/>
      <c r="F76" s="151">
        <f t="shared" si="2"/>
        <v>0</v>
      </c>
    </row>
    <row r="77" spans="1:6">
      <c r="A77" s="155" t="s">
        <v>262</v>
      </c>
      <c r="B77" s="164" t="s">
        <v>567</v>
      </c>
      <c r="C77" s="155" t="s">
        <v>60</v>
      </c>
      <c r="D77" s="15">
        <v>30</v>
      </c>
      <c r="E77" s="151"/>
      <c r="F77" s="151">
        <f t="shared" si="2"/>
        <v>0</v>
      </c>
    </row>
    <row r="78" spans="1:6">
      <c r="A78" s="155" t="s">
        <v>263</v>
      </c>
      <c r="B78" s="164" t="s">
        <v>264</v>
      </c>
      <c r="C78" s="155" t="s">
        <v>60</v>
      </c>
      <c r="D78" s="15">
        <v>300</v>
      </c>
      <c r="E78" s="151"/>
      <c r="F78" s="151">
        <f>D78*E78</f>
        <v>0</v>
      </c>
    </row>
    <row r="79" spans="1:6" ht="24">
      <c r="A79" s="155" t="s">
        <v>265</v>
      </c>
      <c r="B79" s="233" t="s">
        <v>568</v>
      </c>
      <c r="C79" s="155" t="s">
        <v>60</v>
      </c>
      <c r="D79" s="15">
        <v>157</v>
      </c>
      <c r="E79" s="151"/>
      <c r="F79" s="151">
        <f>D79*E79</f>
        <v>0</v>
      </c>
    </row>
    <row r="80" spans="1:6" ht="15.75" thickBot="1">
      <c r="A80" s="239" t="s">
        <v>266</v>
      </c>
      <c r="B80" s="164" t="s">
        <v>267</v>
      </c>
      <c r="C80" s="155" t="s">
        <v>60</v>
      </c>
      <c r="D80" s="15">
        <v>130</v>
      </c>
      <c r="E80" s="151"/>
      <c r="F80" s="151">
        <f>D80*E80</f>
        <v>0</v>
      </c>
    </row>
    <row r="81" spans="1:6" ht="17.25" customHeight="1" thickBot="1">
      <c r="A81" s="77"/>
      <c r="B81" s="86"/>
      <c r="C81" s="78"/>
      <c r="D81" s="26" t="s">
        <v>280</v>
      </c>
      <c r="E81" s="79"/>
      <c r="F81" s="80">
        <f>SUM(F69:F80)</f>
        <v>0</v>
      </c>
    </row>
    <row r="82" spans="1:6">
      <c r="A82" s="75"/>
      <c r="B82" s="181" t="s">
        <v>268</v>
      </c>
      <c r="C82" s="87" t="s">
        <v>426</v>
      </c>
      <c r="D82" s="88"/>
      <c r="E82" s="76"/>
      <c r="F82" s="89"/>
    </row>
    <row r="83" spans="1:6">
      <c r="A83" s="172" t="s">
        <v>269</v>
      </c>
      <c r="B83" s="164" t="s">
        <v>270</v>
      </c>
      <c r="C83" s="155" t="s">
        <v>60</v>
      </c>
      <c r="D83" s="151">
        <v>680</v>
      </c>
      <c r="E83" s="151"/>
      <c r="F83" s="151">
        <f>E83*D83</f>
        <v>0</v>
      </c>
    </row>
    <row r="84" spans="1:6">
      <c r="A84" s="172" t="s">
        <v>271</v>
      </c>
      <c r="B84" s="164" t="s">
        <v>272</v>
      </c>
      <c r="C84" s="155" t="s">
        <v>60</v>
      </c>
      <c r="D84" s="151">
        <v>200</v>
      </c>
      <c r="E84" s="151"/>
      <c r="F84" s="151">
        <f t="shared" ref="F84:F87" si="3">E84*D84</f>
        <v>0</v>
      </c>
    </row>
    <row r="85" spans="1:6">
      <c r="A85" s="172" t="s">
        <v>273</v>
      </c>
      <c r="B85" s="164" t="s">
        <v>274</v>
      </c>
      <c r="C85" s="155" t="s">
        <v>60</v>
      </c>
      <c r="D85" s="151">
        <v>120</v>
      </c>
      <c r="E85" s="151"/>
      <c r="F85" s="151">
        <f t="shared" si="3"/>
        <v>0</v>
      </c>
    </row>
    <row r="86" spans="1:6">
      <c r="A86" s="172" t="s">
        <v>275</v>
      </c>
      <c r="B86" s="164" t="s">
        <v>276</v>
      </c>
      <c r="C86" s="155" t="s">
        <v>60</v>
      </c>
      <c r="D86" s="151">
        <v>70</v>
      </c>
      <c r="E86" s="151"/>
      <c r="F86" s="151">
        <f t="shared" si="3"/>
        <v>0</v>
      </c>
    </row>
    <row r="87" spans="1:6" ht="15.75" thickBot="1">
      <c r="A87" s="172" t="s">
        <v>277</v>
      </c>
      <c r="B87" s="164" t="s">
        <v>278</v>
      </c>
      <c r="C87" s="155" t="s">
        <v>60</v>
      </c>
      <c r="D87" s="151">
        <v>27</v>
      </c>
      <c r="E87" s="151"/>
      <c r="F87" s="151">
        <f t="shared" si="3"/>
        <v>0</v>
      </c>
    </row>
    <row r="88" spans="1:6" ht="15.75" thickBot="1">
      <c r="A88" s="90"/>
      <c r="B88" s="91"/>
      <c r="C88" s="26"/>
      <c r="D88" s="26" t="s">
        <v>281</v>
      </c>
      <c r="E88" s="92"/>
      <c r="F88" s="93">
        <f>SUM(F83:F87)</f>
        <v>0</v>
      </c>
    </row>
    <row r="89" spans="1:6" ht="15.75">
      <c r="A89" s="94"/>
      <c r="B89" s="181" t="s">
        <v>282</v>
      </c>
      <c r="C89" s="95" t="s">
        <v>426</v>
      </c>
      <c r="D89" s="94"/>
      <c r="E89" s="96"/>
      <c r="F89" s="97"/>
    </row>
    <row r="90" spans="1:6" ht="15.75">
      <c r="A90" s="184"/>
      <c r="B90" s="173" t="s">
        <v>509</v>
      </c>
      <c r="C90" s="98" t="s">
        <v>426</v>
      </c>
      <c r="D90" s="99"/>
      <c r="E90" s="100"/>
      <c r="F90" s="175"/>
    </row>
    <row r="91" spans="1:6">
      <c r="A91" s="126"/>
      <c r="B91" s="160" t="s">
        <v>505</v>
      </c>
      <c r="C91" s="101" t="s">
        <v>426</v>
      </c>
      <c r="D91" s="102"/>
      <c r="E91" s="103"/>
      <c r="F91" s="176"/>
    </row>
    <row r="92" spans="1:6" ht="17.25" customHeight="1">
      <c r="A92" s="172" t="s">
        <v>283</v>
      </c>
      <c r="B92" s="233" t="s">
        <v>589</v>
      </c>
      <c r="C92" s="155" t="s">
        <v>0</v>
      </c>
      <c r="D92" s="151">
        <v>1</v>
      </c>
      <c r="E92" s="151"/>
      <c r="F92" s="151">
        <f>D92*E92</f>
        <v>0</v>
      </c>
    </row>
    <row r="93" spans="1:6" ht="17.25" customHeight="1">
      <c r="A93" s="172" t="s">
        <v>284</v>
      </c>
      <c r="B93" s="233" t="s">
        <v>588</v>
      </c>
      <c r="C93" s="155" t="s">
        <v>0</v>
      </c>
      <c r="D93" s="151">
        <v>1</v>
      </c>
      <c r="E93" s="151"/>
      <c r="F93" s="151">
        <f t="shared" ref="F93:F108" si="4">D93*E93</f>
        <v>0</v>
      </c>
    </row>
    <row r="94" spans="1:6">
      <c r="A94" s="172"/>
      <c r="B94" s="160" t="s">
        <v>506</v>
      </c>
      <c r="C94" s="155" t="s">
        <v>426</v>
      </c>
      <c r="D94" s="151"/>
      <c r="E94" s="151"/>
      <c r="F94" s="151"/>
    </row>
    <row r="95" spans="1:6">
      <c r="A95" s="172" t="s">
        <v>285</v>
      </c>
      <c r="B95" s="164" t="s">
        <v>587</v>
      </c>
      <c r="C95" s="155" t="s">
        <v>0</v>
      </c>
      <c r="D95" s="151">
        <v>1</v>
      </c>
      <c r="E95" s="151"/>
      <c r="F95" s="151">
        <f t="shared" si="4"/>
        <v>0</v>
      </c>
    </row>
    <row r="96" spans="1:6">
      <c r="A96" s="172" t="s">
        <v>286</v>
      </c>
      <c r="B96" s="164" t="s">
        <v>586</v>
      </c>
      <c r="C96" s="155" t="s">
        <v>0</v>
      </c>
      <c r="D96" s="151">
        <v>10</v>
      </c>
      <c r="E96" s="151"/>
      <c r="F96" s="151">
        <f t="shared" si="4"/>
        <v>0</v>
      </c>
    </row>
    <row r="97" spans="1:6">
      <c r="A97" s="172" t="s">
        <v>287</v>
      </c>
      <c r="B97" s="164" t="s">
        <v>585</v>
      </c>
      <c r="C97" s="155" t="s">
        <v>0</v>
      </c>
      <c r="D97" s="151">
        <v>3</v>
      </c>
      <c r="E97" s="151"/>
      <c r="F97" s="151">
        <f t="shared" si="4"/>
        <v>0</v>
      </c>
    </row>
    <row r="98" spans="1:6">
      <c r="A98" s="172" t="s">
        <v>288</v>
      </c>
      <c r="B98" s="164" t="s">
        <v>584</v>
      </c>
      <c r="C98" s="155" t="s">
        <v>0</v>
      </c>
      <c r="D98" s="151">
        <v>3</v>
      </c>
      <c r="E98" s="151"/>
      <c r="F98" s="151">
        <f t="shared" si="4"/>
        <v>0</v>
      </c>
    </row>
    <row r="99" spans="1:6">
      <c r="A99" s="172" t="s">
        <v>289</v>
      </c>
      <c r="B99" s="164" t="s">
        <v>583</v>
      </c>
      <c r="C99" s="155" t="s">
        <v>0</v>
      </c>
      <c r="D99" s="151">
        <v>6</v>
      </c>
      <c r="E99" s="151"/>
      <c r="F99" s="151">
        <f t="shared" si="4"/>
        <v>0</v>
      </c>
    </row>
    <row r="100" spans="1:6">
      <c r="A100" s="172"/>
      <c r="B100" s="160" t="s">
        <v>507</v>
      </c>
      <c r="C100" s="155" t="s">
        <v>426</v>
      </c>
      <c r="D100" s="151"/>
      <c r="E100" s="151"/>
      <c r="F100" s="151"/>
    </row>
    <row r="101" spans="1:6">
      <c r="A101" s="172" t="s">
        <v>290</v>
      </c>
      <c r="B101" s="164" t="s">
        <v>393</v>
      </c>
      <c r="C101" s="155" t="s">
        <v>0</v>
      </c>
      <c r="D101" s="151">
        <v>2</v>
      </c>
      <c r="E101" s="151"/>
      <c r="F101" s="151">
        <f t="shared" si="4"/>
        <v>0</v>
      </c>
    </row>
    <row r="102" spans="1:6">
      <c r="A102" s="172"/>
      <c r="B102" s="160" t="s">
        <v>508</v>
      </c>
      <c r="C102" s="155" t="s">
        <v>426</v>
      </c>
      <c r="D102" s="151"/>
      <c r="E102" s="151"/>
      <c r="F102" s="151"/>
    </row>
    <row r="103" spans="1:6">
      <c r="A103" s="172" t="s">
        <v>291</v>
      </c>
      <c r="B103" s="164" t="s">
        <v>394</v>
      </c>
      <c r="C103" s="155" t="s">
        <v>0</v>
      </c>
      <c r="D103" s="151">
        <v>1</v>
      </c>
      <c r="E103" s="151"/>
      <c r="F103" s="151">
        <f t="shared" si="4"/>
        <v>0</v>
      </c>
    </row>
    <row r="104" spans="1:6">
      <c r="A104" s="172"/>
      <c r="B104" s="160" t="s">
        <v>522</v>
      </c>
      <c r="C104" s="155" t="s">
        <v>426</v>
      </c>
      <c r="D104" s="151"/>
      <c r="E104" s="151"/>
      <c r="F104" s="151">
        <f t="shared" si="4"/>
        <v>0</v>
      </c>
    </row>
    <row r="105" spans="1:6">
      <c r="A105" s="172" t="s">
        <v>292</v>
      </c>
      <c r="B105" s="164" t="s">
        <v>582</v>
      </c>
      <c r="C105" s="155" t="s">
        <v>0</v>
      </c>
      <c r="D105" s="151">
        <v>5</v>
      </c>
      <c r="E105" s="151"/>
      <c r="F105" s="151">
        <f t="shared" si="4"/>
        <v>0</v>
      </c>
    </row>
    <row r="106" spans="1:6">
      <c r="A106" s="172"/>
      <c r="B106" s="160" t="s">
        <v>523</v>
      </c>
      <c r="C106" s="155"/>
      <c r="D106" s="151"/>
      <c r="E106" s="151"/>
      <c r="F106" s="151">
        <f t="shared" si="4"/>
        <v>0</v>
      </c>
    </row>
    <row r="107" spans="1:6">
      <c r="A107" s="172" t="s">
        <v>293</v>
      </c>
      <c r="B107" s="164" t="s">
        <v>395</v>
      </c>
      <c r="C107" s="155" t="s">
        <v>68</v>
      </c>
      <c r="D107" s="151">
        <v>70</v>
      </c>
      <c r="E107" s="151"/>
      <c r="F107" s="151">
        <f t="shared" si="4"/>
        <v>0</v>
      </c>
    </row>
    <row r="108" spans="1:6" ht="15.75" thickBot="1">
      <c r="A108" s="240" t="s">
        <v>294</v>
      </c>
      <c r="B108" s="164" t="s">
        <v>396</v>
      </c>
      <c r="C108" s="155" t="s">
        <v>68</v>
      </c>
      <c r="D108" s="151">
        <v>80</v>
      </c>
      <c r="E108" s="151"/>
      <c r="F108" s="151">
        <f t="shared" si="4"/>
        <v>0</v>
      </c>
    </row>
    <row r="109" spans="1:6" ht="15.75" thickBot="1">
      <c r="A109" s="191"/>
      <c r="B109" s="190" t="s">
        <v>295</v>
      </c>
      <c r="C109" s="104" t="s">
        <v>426</v>
      </c>
      <c r="D109" s="104"/>
      <c r="E109" s="104"/>
      <c r="F109" s="177">
        <f>SUM(F91:F108)</f>
        <v>0</v>
      </c>
    </row>
    <row r="110" spans="1:6" ht="15.75" thickBot="1">
      <c r="A110" s="192"/>
      <c r="B110" s="188" t="s">
        <v>510</v>
      </c>
      <c r="C110" s="105" t="s">
        <v>426</v>
      </c>
      <c r="D110" s="106"/>
      <c r="E110" s="107"/>
      <c r="F110" s="180"/>
    </row>
    <row r="111" spans="1:6">
      <c r="A111" s="174"/>
      <c r="B111" s="159" t="s">
        <v>514</v>
      </c>
      <c r="C111" s="178" t="s">
        <v>426</v>
      </c>
      <c r="D111" s="112"/>
      <c r="E111" s="179"/>
      <c r="F111" s="189"/>
    </row>
    <row r="112" spans="1:6">
      <c r="A112" s="172" t="s">
        <v>296</v>
      </c>
      <c r="B112" s="164" t="s">
        <v>397</v>
      </c>
      <c r="C112" s="155" t="s">
        <v>0</v>
      </c>
      <c r="D112" s="151">
        <v>1</v>
      </c>
      <c r="E112" s="151"/>
      <c r="F112" s="151">
        <f>E112*D112</f>
        <v>0</v>
      </c>
    </row>
    <row r="113" spans="1:8">
      <c r="A113" s="172" t="s">
        <v>297</v>
      </c>
      <c r="B113" s="164" t="s">
        <v>398</v>
      </c>
      <c r="C113" s="155" t="s">
        <v>0</v>
      </c>
      <c r="D113" s="151">
        <v>1</v>
      </c>
      <c r="E113" s="151"/>
      <c r="F113" s="151">
        <f t="shared" ref="F113:F136" si="5">E113*D113</f>
        <v>0</v>
      </c>
    </row>
    <row r="114" spans="1:8">
      <c r="A114" s="172" t="s">
        <v>298</v>
      </c>
      <c r="B114" s="164" t="s">
        <v>399</v>
      </c>
      <c r="C114" s="155" t="s">
        <v>0</v>
      </c>
      <c r="D114" s="151">
        <v>1</v>
      </c>
      <c r="E114" s="151"/>
      <c r="F114" s="151">
        <f t="shared" si="5"/>
        <v>0</v>
      </c>
    </row>
    <row r="115" spans="1:8">
      <c r="A115" s="172" t="s">
        <v>299</v>
      </c>
      <c r="B115" s="164" t="s">
        <v>400</v>
      </c>
      <c r="C115" s="155" t="s">
        <v>0</v>
      </c>
      <c r="D115" s="151">
        <v>1</v>
      </c>
      <c r="E115" s="151"/>
      <c r="F115" s="151">
        <f t="shared" si="5"/>
        <v>0</v>
      </c>
    </row>
    <row r="116" spans="1:8">
      <c r="A116" s="172" t="s">
        <v>300</v>
      </c>
      <c r="B116" s="164" t="s">
        <v>401</v>
      </c>
      <c r="C116" s="155" t="s">
        <v>0</v>
      </c>
      <c r="D116" s="151">
        <v>1</v>
      </c>
      <c r="E116" s="151"/>
      <c r="F116" s="151">
        <f t="shared" si="5"/>
        <v>0</v>
      </c>
    </row>
    <row r="117" spans="1:8">
      <c r="A117" s="172" t="s">
        <v>301</v>
      </c>
      <c r="B117" s="164" t="s">
        <v>402</v>
      </c>
      <c r="C117" s="155" t="s">
        <v>0</v>
      </c>
      <c r="D117" s="151">
        <v>1</v>
      </c>
      <c r="E117" s="151"/>
      <c r="F117" s="151">
        <f t="shared" si="5"/>
        <v>0</v>
      </c>
    </row>
    <row r="118" spans="1:8">
      <c r="A118" s="172"/>
      <c r="B118" s="160" t="s">
        <v>515</v>
      </c>
      <c r="C118" s="172" t="s">
        <v>426</v>
      </c>
      <c r="D118" s="151"/>
      <c r="E118" s="151"/>
      <c r="F118" s="151">
        <f t="shared" si="5"/>
        <v>0</v>
      </c>
    </row>
    <row r="119" spans="1:8" ht="24">
      <c r="A119" s="172" t="s">
        <v>302</v>
      </c>
      <c r="B119" s="233" t="s">
        <v>403</v>
      </c>
      <c r="C119" s="172" t="s">
        <v>0</v>
      </c>
      <c r="D119" s="151">
        <v>1</v>
      </c>
      <c r="E119" s="151"/>
      <c r="F119" s="151">
        <f t="shared" si="5"/>
        <v>0</v>
      </c>
    </row>
    <row r="120" spans="1:8" ht="24">
      <c r="A120" s="172" t="s">
        <v>303</v>
      </c>
      <c r="B120" s="233" t="s">
        <v>404</v>
      </c>
      <c r="C120" s="172" t="s">
        <v>0</v>
      </c>
      <c r="D120" s="151">
        <v>3</v>
      </c>
      <c r="E120" s="151"/>
      <c r="F120" s="151">
        <f t="shared" si="5"/>
        <v>0</v>
      </c>
      <c r="H120" s="237"/>
    </row>
    <row r="121" spans="1:8" ht="27" customHeight="1">
      <c r="A121" s="172" t="s">
        <v>304</v>
      </c>
      <c r="B121" s="233" t="s">
        <v>533</v>
      </c>
      <c r="C121" s="172" t="s">
        <v>0</v>
      </c>
      <c r="D121" s="151">
        <v>1</v>
      </c>
      <c r="E121" s="151"/>
      <c r="F121" s="151">
        <f t="shared" si="5"/>
        <v>0</v>
      </c>
    </row>
    <row r="122" spans="1:8">
      <c r="A122" s="172"/>
      <c r="B122" s="160" t="s">
        <v>516</v>
      </c>
      <c r="C122" s="172" t="s">
        <v>426</v>
      </c>
      <c r="D122" s="151"/>
      <c r="E122" s="151"/>
      <c r="F122" s="151"/>
    </row>
    <row r="123" spans="1:8">
      <c r="A123" s="172" t="s">
        <v>305</v>
      </c>
      <c r="B123" s="164" t="s">
        <v>577</v>
      </c>
      <c r="C123" s="172" t="s">
        <v>0</v>
      </c>
      <c r="D123" s="151">
        <v>9</v>
      </c>
      <c r="E123" s="151"/>
      <c r="F123" s="151">
        <f t="shared" si="5"/>
        <v>0</v>
      </c>
    </row>
    <row r="124" spans="1:8">
      <c r="A124" s="172" t="s">
        <v>306</v>
      </c>
      <c r="B124" s="164" t="s">
        <v>576</v>
      </c>
      <c r="C124" s="172" t="s">
        <v>0</v>
      </c>
      <c r="D124" s="151">
        <v>4</v>
      </c>
      <c r="E124" s="151"/>
      <c r="F124" s="151">
        <f t="shared" si="5"/>
        <v>0</v>
      </c>
    </row>
    <row r="125" spans="1:8">
      <c r="A125" s="172" t="s">
        <v>307</v>
      </c>
      <c r="B125" s="164" t="s">
        <v>575</v>
      </c>
      <c r="C125" s="172" t="s">
        <v>0</v>
      </c>
      <c r="D125" s="151">
        <v>16</v>
      </c>
      <c r="E125" s="151"/>
      <c r="F125" s="151">
        <f t="shared" si="5"/>
        <v>0</v>
      </c>
    </row>
    <row r="126" spans="1:8">
      <c r="A126" s="172" t="s">
        <v>308</v>
      </c>
      <c r="B126" s="164" t="s">
        <v>578</v>
      </c>
      <c r="C126" s="172" t="s">
        <v>0</v>
      </c>
      <c r="D126" s="151">
        <v>2</v>
      </c>
      <c r="E126" s="151"/>
      <c r="F126" s="151">
        <f t="shared" si="5"/>
        <v>0</v>
      </c>
    </row>
    <row r="127" spans="1:8">
      <c r="A127" s="172"/>
      <c r="B127" s="160" t="s">
        <v>517</v>
      </c>
      <c r="C127" s="172" t="s">
        <v>426</v>
      </c>
      <c r="D127" s="151"/>
      <c r="E127" s="151"/>
      <c r="F127" s="151"/>
    </row>
    <row r="128" spans="1:8">
      <c r="A128" s="172" t="s">
        <v>309</v>
      </c>
      <c r="B128" s="164" t="s">
        <v>579</v>
      </c>
      <c r="C128" s="172" t="s">
        <v>0</v>
      </c>
      <c r="D128" s="151">
        <v>1</v>
      </c>
      <c r="E128" s="151"/>
      <c r="F128" s="151">
        <f t="shared" si="5"/>
        <v>0</v>
      </c>
    </row>
    <row r="129" spans="1:6">
      <c r="A129" s="172"/>
      <c r="B129" s="160" t="s">
        <v>518</v>
      </c>
      <c r="C129" s="172" t="s">
        <v>426</v>
      </c>
      <c r="D129" s="151"/>
      <c r="E129" s="151"/>
      <c r="F129" s="151"/>
    </row>
    <row r="130" spans="1:6">
      <c r="A130" s="172" t="s">
        <v>558</v>
      </c>
      <c r="B130" s="164" t="s">
        <v>580</v>
      </c>
      <c r="C130" s="172" t="s">
        <v>63</v>
      </c>
      <c r="D130" s="238">
        <v>15</v>
      </c>
      <c r="E130" s="151"/>
      <c r="F130" s="151">
        <f t="shared" si="5"/>
        <v>0</v>
      </c>
    </row>
    <row r="131" spans="1:6">
      <c r="A131" s="172" t="s">
        <v>559</v>
      </c>
      <c r="B131" s="164" t="s">
        <v>581</v>
      </c>
      <c r="C131" s="172" t="s">
        <v>63</v>
      </c>
      <c r="D131" s="238">
        <v>300</v>
      </c>
      <c r="E131" s="151"/>
      <c r="F131" s="151">
        <f t="shared" si="5"/>
        <v>0</v>
      </c>
    </row>
    <row r="132" spans="1:6">
      <c r="A132" s="172"/>
      <c r="B132" s="160" t="s">
        <v>562</v>
      </c>
      <c r="C132" s="172"/>
      <c r="D132" s="238"/>
      <c r="E132" s="151"/>
      <c r="F132" s="151"/>
    </row>
    <row r="133" spans="1:6">
      <c r="A133" s="172" t="s">
        <v>560</v>
      </c>
      <c r="B133" s="164" t="s">
        <v>565</v>
      </c>
      <c r="C133" s="172" t="s">
        <v>0</v>
      </c>
      <c r="D133" s="238">
        <v>2</v>
      </c>
      <c r="E133" s="151"/>
      <c r="F133" s="151">
        <f t="shared" si="5"/>
        <v>0</v>
      </c>
    </row>
    <row r="134" spans="1:6">
      <c r="A134" s="172" t="s">
        <v>561</v>
      </c>
      <c r="B134" s="164" t="s">
        <v>566</v>
      </c>
      <c r="C134" s="172" t="s">
        <v>0</v>
      </c>
      <c r="D134" s="238">
        <v>4</v>
      </c>
      <c r="E134" s="151"/>
      <c r="F134" s="151">
        <f t="shared" si="5"/>
        <v>0</v>
      </c>
    </row>
    <row r="135" spans="1:6">
      <c r="A135" s="172"/>
      <c r="B135" s="160" t="s">
        <v>563</v>
      </c>
      <c r="C135" s="172"/>
      <c r="D135" s="151"/>
      <c r="E135" s="151"/>
      <c r="F135" s="151"/>
    </row>
    <row r="136" spans="1:6" ht="15.75" thickBot="1">
      <c r="A136" s="240" t="s">
        <v>310</v>
      </c>
      <c r="B136" s="164" t="s">
        <v>534</v>
      </c>
      <c r="C136" s="172" t="s">
        <v>60</v>
      </c>
      <c r="D136" s="238">
        <v>420</v>
      </c>
      <c r="E136" s="151"/>
      <c r="F136" s="151">
        <f t="shared" si="5"/>
        <v>0</v>
      </c>
    </row>
    <row r="137" spans="1:6" ht="15.75" thickBot="1">
      <c r="A137" s="186"/>
      <c r="B137" s="185" t="s">
        <v>311</v>
      </c>
      <c r="C137" s="113" t="s">
        <v>426</v>
      </c>
      <c r="D137" s="113"/>
      <c r="E137" s="113"/>
      <c r="F137" s="114">
        <f>SUM(F111:F136)</f>
        <v>0</v>
      </c>
    </row>
    <row r="138" spans="1:6">
      <c r="A138" s="187"/>
      <c r="B138" s="241" t="s">
        <v>511</v>
      </c>
      <c r="C138" s="108" t="s">
        <v>426</v>
      </c>
      <c r="D138" s="109"/>
      <c r="E138" s="110"/>
      <c r="F138" s="111"/>
    </row>
    <row r="139" spans="1:6">
      <c r="A139" s="115"/>
      <c r="B139" s="160" t="s">
        <v>512</v>
      </c>
      <c r="C139" s="116" t="s">
        <v>426</v>
      </c>
      <c r="D139" s="117"/>
      <c r="E139" s="118"/>
      <c r="F139" s="119"/>
    </row>
    <row r="140" spans="1:6">
      <c r="A140" s="242" t="s">
        <v>312</v>
      </c>
      <c r="B140" s="164" t="s">
        <v>405</v>
      </c>
      <c r="C140" s="4" t="s">
        <v>0</v>
      </c>
      <c r="D140" s="151">
        <v>1</v>
      </c>
      <c r="E140" s="151"/>
      <c r="F140" s="243">
        <f>D140*E140</f>
        <v>0</v>
      </c>
    </row>
    <row r="141" spans="1:6">
      <c r="A141" s="242" t="s">
        <v>313</v>
      </c>
      <c r="B141" s="164" t="s">
        <v>590</v>
      </c>
      <c r="C141" s="4" t="s">
        <v>0</v>
      </c>
      <c r="D141" s="151">
        <v>1</v>
      </c>
      <c r="E141" s="151"/>
      <c r="F141" s="243">
        <f t="shared" ref="F141:F145" si="6">D141*E141</f>
        <v>0</v>
      </c>
    </row>
    <row r="142" spans="1:6">
      <c r="A142" s="242" t="s">
        <v>314</v>
      </c>
      <c r="B142" s="164" t="s">
        <v>532</v>
      </c>
      <c r="C142" s="155" t="s">
        <v>0</v>
      </c>
      <c r="D142" s="151">
        <v>1</v>
      </c>
      <c r="E142" s="151"/>
      <c r="F142" s="243">
        <f t="shared" si="6"/>
        <v>0</v>
      </c>
    </row>
    <row r="143" spans="1:6">
      <c r="A143" s="242"/>
      <c r="B143" s="160" t="s">
        <v>513</v>
      </c>
      <c r="C143" s="4" t="s">
        <v>426</v>
      </c>
      <c r="D143" s="151"/>
      <c r="E143" s="151"/>
      <c r="F143" s="243"/>
    </row>
    <row r="144" spans="1:6">
      <c r="A144" s="242" t="s">
        <v>315</v>
      </c>
      <c r="B144" s="164" t="s">
        <v>406</v>
      </c>
      <c r="C144" s="4" t="s">
        <v>63</v>
      </c>
      <c r="D144" s="151">
        <v>28</v>
      </c>
      <c r="E144" s="151"/>
      <c r="F144" s="243">
        <f t="shared" si="6"/>
        <v>0</v>
      </c>
    </row>
    <row r="145" spans="1:6" ht="15.75" thickBot="1">
      <c r="A145" s="244" t="s">
        <v>316</v>
      </c>
      <c r="B145" s="245" t="s">
        <v>407</v>
      </c>
      <c r="C145" s="246" t="s">
        <v>63</v>
      </c>
      <c r="D145" s="247">
        <v>8</v>
      </c>
      <c r="E145" s="247"/>
      <c r="F145" s="248">
        <f t="shared" si="6"/>
        <v>0</v>
      </c>
    </row>
    <row r="146" spans="1:6" ht="15.75" thickBot="1">
      <c r="A146" s="120"/>
      <c r="B146" s="121" t="s">
        <v>317</v>
      </c>
      <c r="C146" s="122"/>
      <c r="D146" s="123"/>
      <c r="E146" s="124"/>
      <c r="F146" s="114">
        <f>SUM(F139:F145)</f>
        <v>0</v>
      </c>
    </row>
    <row r="147" spans="1:6" ht="16.5" thickBot="1">
      <c r="A147" s="194"/>
      <c r="B147" s="195"/>
      <c r="C147" s="195"/>
      <c r="D147" s="26" t="s">
        <v>340</v>
      </c>
      <c r="E147" s="195"/>
      <c r="F147" s="125">
        <f>F146+ F137+F109</f>
        <v>0</v>
      </c>
    </row>
    <row r="148" spans="1:6">
      <c r="A148" s="39"/>
      <c r="B148" s="181" t="s">
        <v>69</v>
      </c>
      <c r="C148" s="4"/>
      <c r="D148" s="3"/>
      <c r="E148" s="2"/>
      <c r="F148" s="40"/>
    </row>
    <row r="149" spans="1:6">
      <c r="A149" s="65"/>
      <c r="B149" s="173" t="s">
        <v>70</v>
      </c>
      <c r="C149" s="4"/>
      <c r="D149" s="3"/>
      <c r="E149" s="2"/>
      <c r="F149" s="17"/>
    </row>
    <row r="150" spans="1:6">
      <c r="A150" s="65" t="s">
        <v>71</v>
      </c>
      <c r="B150" s="160" t="s">
        <v>538</v>
      </c>
      <c r="C150" s="41"/>
      <c r="D150" s="42"/>
      <c r="E150" s="43"/>
      <c r="F150" s="66"/>
    </row>
    <row r="151" spans="1:6">
      <c r="A151" s="39" t="s">
        <v>72</v>
      </c>
      <c r="B151" s="164" t="s">
        <v>466</v>
      </c>
      <c r="C151" s="41" t="s">
        <v>73</v>
      </c>
      <c r="D151" s="15">
        <v>1</v>
      </c>
      <c r="E151" s="151"/>
      <c r="F151" s="151">
        <f>D151*E151</f>
        <v>0</v>
      </c>
    </row>
    <row r="152" spans="1:6">
      <c r="A152" s="39" t="s">
        <v>74</v>
      </c>
      <c r="B152" s="164" t="s">
        <v>467</v>
      </c>
      <c r="C152" s="41" t="s">
        <v>73</v>
      </c>
      <c r="D152" s="15">
        <v>1</v>
      </c>
      <c r="E152" s="151"/>
      <c r="F152" s="151">
        <f t="shared" ref="F152:F201" si="7">D152*E152</f>
        <v>0</v>
      </c>
    </row>
    <row r="153" spans="1:6">
      <c r="A153" s="39" t="s">
        <v>537</v>
      </c>
      <c r="B153" s="164" t="s">
        <v>536</v>
      </c>
      <c r="C153" s="41" t="s">
        <v>73</v>
      </c>
      <c r="D153" s="15">
        <v>1</v>
      </c>
      <c r="E153" s="151"/>
      <c r="F153" s="151">
        <f t="shared" si="7"/>
        <v>0</v>
      </c>
    </row>
    <row r="154" spans="1:6">
      <c r="A154" s="65" t="s">
        <v>75</v>
      </c>
      <c r="B154" s="160" t="s">
        <v>76</v>
      </c>
      <c r="C154" s="41"/>
      <c r="D154" s="15"/>
      <c r="E154" s="151"/>
      <c r="F154" s="151">
        <f t="shared" si="7"/>
        <v>0</v>
      </c>
    </row>
    <row r="155" spans="1:6">
      <c r="A155" s="39" t="s">
        <v>77</v>
      </c>
      <c r="B155" s="164" t="s">
        <v>468</v>
      </c>
      <c r="C155" s="41" t="s">
        <v>0</v>
      </c>
      <c r="D155" s="15">
        <v>1</v>
      </c>
      <c r="E155" s="151"/>
      <c r="F155" s="151">
        <f t="shared" si="7"/>
        <v>0</v>
      </c>
    </row>
    <row r="156" spans="1:6">
      <c r="A156" s="39" t="s">
        <v>78</v>
      </c>
      <c r="B156" s="164" t="s">
        <v>469</v>
      </c>
      <c r="C156" s="41" t="s">
        <v>0</v>
      </c>
      <c r="D156" s="15">
        <v>1</v>
      </c>
      <c r="E156" s="151"/>
      <c r="F156" s="151">
        <f t="shared" si="7"/>
        <v>0</v>
      </c>
    </row>
    <row r="157" spans="1:6">
      <c r="A157" s="65" t="s">
        <v>79</v>
      </c>
      <c r="B157" s="160" t="s">
        <v>80</v>
      </c>
      <c r="C157" s="41"/>
      <c r="D157" s="15"/>
      <c r="E157" s="151"/>
      <c r="F157" s="151">
        <f t="shared" si="7"/>
        <v>0</v>
      </c>
    </row>
    <row r="158" spans="1:6">
      <c r="A158" s="39" t="s">
        <v>81</v>
      </c>
      <c r="B158" s="164" t="s">
        <v>470</v>
      </c>
      <c r="C158" s="41" t="s">
        <v>63</v>
      </c>
      <c r="D158" s="15">
        <v>90</v>
      </c>
      <c r="E158" s="151"/>
      <c r="F158" s="151">
        <f t="shared" si="7"/>
        <v>0</v>
      </c>
    </row>
    <row r="159" spans="1:6">
      <c r="A159" s="39" t="s">
        <v>82</v>
      </c>
      <c r="B159" s="164" t="s">
        <v>471</v>
      </c>
      <c r="C159" s="41" t="s">
        <v>63</v>
      </c>
      <c r="D159" s="15">
        <v>20</v>
      </c>
      <c r="E159" s="151"/>
      <c r="F159" s="151">
        <f t="shared" si="7"/>
        <v>0</v>
      </c>
    </row>
    <row r="160" spans="1:6">
      <c r="A160" s="39" t="s">
        <v>83</v>
      </c>
      <c r="B160" s="164" t="s">
        <v>472</v>
      </c>
      <c r="C160" s="41" t="s">
        <v>63</v>
      </c>
      <c r="D160" s="15">
        <v>30</v>
      </c>
      <c r="E160" s="151"/>
      <c r="F160" s="151">
        <f t="shared" si="7"/>
        <v>0</v>
      </c>
    </row>
    <row r="161" spans="1:6">
      <c r="A161" s="39" t="s">
        <v>84</v>
      </c>
      <c r="B161" s="164" t="s">
        <v>473</v>
      </c>
      <c r="C161" s="41" t="s">
        <v>63</v>
      </c>
      <c r="D161" s="15">
        <v>110</v>
      </c>
      <c r="E161" s="151"/>
      <c r="F161" s="151">
        <f t="shared" si="7"/>
        <v>0</v>
      </c>
    </row>
    <row r="162" spans="1:6">
      <c r="A162" s="39" t="s">
        <v>85</v>
      </c>
      <c r="B162" s="164" t="s">
        <v>474</v>
      </c>
      <c r="C162" s="41" t="s">
        <v>63</v>
      </c>
      <c r="D162" s="15">
        <v>40</v>
      </c>
      <c r="E162" s="151"/>
      <c r="F162" s="151">
        <f t="shared" si="7"/>
        <v>0</v>
      </c>
    </row>
    <row r="163" spans="1:6">
      <c r="A163" s="39" t="s">
        <v>86</v>
      </c>
      <c r="B163" s="164" t="s">
        <v>475</v>
      </c>
      <c r="C163" s="41" t="s">
        <v>63</v>
      </c>
      <c r="D163" s="15">
        <v>310</v>
      </c>
      <c r="E163" s="151"/>
      <c r="F163" s="151">
        <f t="shared" si="7"/>
        <v>0</v>
      </c>
    </row>
    <row r="164" spans="1:6">
      <c r="A164" s="39" t="s">
        <v>87</v>
      </c>
      <c r="B164" s="164" t="s">
        <v>476</v>
      </c>
      <c r="C164" s="41" t="s">
        <v>63</v>
      </c>
      <c r="D164" s="15">
        <v>160</v>
      </c>
      <c r="E164" s="151"/>
      <c r="F164" s="151">
        <f t="shared" si="7"/>
        <v>0</v>
      </c>
    </row>
    <row r="165" spans="1:6">
      <c r="A165" s="65" t="s">
        <v>88</v>
      </c>
      <c r="B165" s="160" t="s">
        <v>89</v>
      </c>
      <c r="C165" s="41"/>
      <c r="D165" s="15"/>
      <c r="E165" s="151"/>
      <c r="F165" s="151"/>
    </row>
    <row r="166" spans="1:6">
      <c r="A166" s="39" t="s">
        <v>90</v>
      </c>
      <c r="B166" s="164" t="s">
        <v>477</v>
      </c>
      <c r="C166" s="41" t="s">
        <v>63</v>
      </c>
      <c r="D166" s="15">
        <v>70</v>
      </c>
      <c r="E166" s="151"/>
      <c r="F166" s="151">
        <f t="shared" si="7"/>
        <v>0</v>
      </c>
    </row>
    <row r="167" spans="1:6">
      <c r="A167" s="39" t="s">
        <v>91</v>
      </c>
      <c r="B167" s="164" t="s">
        <v>478</v>
      </c>
      <c r="C167" s="41" t="s">
        <v>63</v>
      </c>
      <c r="D167" s="15">
        <v>55</v>
      </c>
      <c r="E167" s="151"/>
      <c r="F167" s="151">
        <f t="shared" si="7"/>
        <v>0</v>
      </c>
    </row>
    <row r="168" spans="1:6">
      <c r="A168" s="65" t="s">
        <v>92</v>
      </c>
      <c r="B168" s="164" t="s">
        <v>93</v>
      </c>
      <c r="C168" s="41" t="s">
        <v>73</v>
      </c>
      <c r="D168" s="15">
        <v>1</v>
      </c>
      <c r="E168" s="151"/>
      <c r="F168" s="151">
        <f t="shared" si="7"/>
        <v>0</v>
      </c>
    </row>
    <row r="169" spans="1:6">
      <c r="A169" s="65" t="s">
        <v>94</v>
      </c>
      <c r="B169" s="160" t="s">
        <v>95</v>
      </c>
      <c r="C169" s="41"/>
      <c r="D169" s="15"/>
      <c r="E169" s="151"/>
      <c r="F169" s="151"/>
    </row>
    <row r="170" spans="1:6">
      <c r="A170" s="39" t="s">
        <v>96</v>
      </c>
      <c r="B170" s="164" t="s">
        <v>479</v>
      </c>
      <c r="C170" s="41" t="s">
        <v>0</v>
      </c>
      <c r="D170" s="15">
        <v>30</v>
      </c>
      <c r="E170" s="151"/>
      <c r="F170" s="151">
        <f t="shared" si="7"/>
        <v>0</v>
      </c>
    </row>
    <row r="171" spans="1:6">
      <c r="A171" s="39" t="s">
        <v>97</v>
      </c>
      <c r="B171" s="164" t="s">
        <v>480</v>
      </c>
      <c r="C171" s="41" t="s">
        <v>0</v>
      </c>
      <c r="D171" s="15">
        <v>185</v>
      </c>
      <c r="E171" s="151"/>
      <c r="F171" s="151">
        <f t="shared" si="7"/>
        <v>0</v>
      </c>
    </row>
    <row r="172" spans="1:6">
      <c r="A172" s="65" t="s">
        <v>98</v>
      </c>
      <c r="B172" s="160" t="s">
        <v>99</v>
      </c>
      <c r="C172" s="41"/>
      <c r="D172" s="15"/>
      <c r="E172" s="151"/>
      <c r="F172" s="151"/>
    </row>
    <row r="173" spans="1:6">
      <c r="A173" s="39" t="s">
        <v>100</v>
      </c>
      <c r="B173" s="164" t="s">
        <v>481</v>
      </c>
      <c r="C173" s="41" t="s">
        <v>0</v>
      </c>
      <c r="D173" s="15">
        <v>50</v>
      </c>
      <c r="E173" s="151"/>
      <c r="F173" s="151">
        <f t="shared" si="7"/>
        <v>0</v>
      </c>
    </row>
    <row r="174" spans="1:6">
      <c r="A174" s="39" t="s">
        <v>101</v>
      </c>
      <c r="B174" s="164" t="s">
        <v>482</v>
      </c>
      <c r="C174" s="41" t="s">
        <v>0</v>
      </c>
      <c r="D174" s="15">
        <v>120</v>
      </c>
      <c r="E174" s="151"/>
      <c r="F174" s="151">
        <f t="shared" si="7"/>
        <v>0</v>
      </c>
    </row>
    <row r="175" spans="1:6">
      <c r="A175" s="65" t="s">
        <v>102</v>
      </c>
      <c r="B175" s="160" t="s">
        <v>103</v>
      </c>
      <c r="C175" s="41"/>
      <c r="D175" s="15"/>
      <c r="E175" s="151"/>
      <c r="F175" s="151"/>
    </row>
    <row r="176" spans="1:6">
      <c r="A176" s="39" t="s">
        <v>104</v>
      </c>
      <c r="B176" s="234" t="s">
        <v>483</v>
      </c>
      <c r="C176" s="41" t="s">
        <v>0</v>
      </c>
      <c r="D176" s="149">
        <v>12</v>
      </c>
      <c r="E176" s="151"/>
      <c r="F176" s="151">
        <f t="shared" si="7"/>
        <v>0</v>
      </c>
    </row>
    <row r="177" spans="1:6">
      <c r="A177" s="39" t="s">
        <v>105</v>
      </c>
      <c r="B177" s="234" t="s">
        <v>484</v>
      </c>
      <c r="C177" s="41" t="s">
        <v>0</v>
      </c>
      <c r="D177" s="149">
        <v>8</v>
      </c>
      <c r="E177" s="151"/>
      <c r="F177" s="151">
        <f t="shared" si="7"/>
        <v>0</v>
      </c>
    </row>
    <row r="178" spans="1:6">
      <c r="A178" s="39" t="s">
        <v>106</v>
      </c>
      <c r="B178" s="234" t="s">
        <v>485</v>
      </c>
      <c r="C178" s="41" t="s">
        <v>0</v>
      </c>
      <c r="D178" s="149">
        <v>2</v>
      </c>
      <c r="E178" s="151"/>
      <c r="F178" s="151">
        <f t="shared" si="7"/>
        <v>0</v>
      </c>
    </row>
    <row r="179" spans="1:6">
      <c r="A179" s="39" t="s">
        <v>107</v>
      </c>
      <c r="B179" s="234" t="s">
        <v>486</v>
      </c>
      <c r="C179" s="41" t="s">
        <v>0</v>
      </c>
      <c r="D179" s="149">
        <v>2</v>
      </c>
      <c r="E179" s="151"/>
      <c r="F179" s="151">
        <f t="shared" si="7"/>
        <v>0</v>
      </c>
    </row>
    <row r="180" spans="1:6">
      <c r="A180" s="39" t="s">
        <v>108</v>
      </c>
      <c r="B180" s="234" t="s">
        <v>487</v>
      </c>
      <c r="C180" s="41" t="s">
        <v>0</v>
      </c>
      <c r="D180" s="149">
        <v>20</v>
      </c>
      <c r="E180" s="151"/>
      <c r="F180" s="151">
        <f t="shared" si="7"/>
        <v>0</v>
      </c>
    </row>
    <row r="181" spans="1:6">
      <c r="A181" s="39" t="s">
        <v>109</v>
      </c>
      <c r="B181" s="234" t="s">
        <v>488</v>
      </c>
      <c r="C181" s="41" t="s">
        <v>0</v>
      </c>
      <c r="D181" s="149">
        <v>13</v>
      </c>
      <c r="E181" s="151"/>
      <c r="F181" s="151">
        <f t="shared" si="7"/>
        <v>0</v>
      </c>
    </row>
    <row r="182" spans="1:6">
      <c r="A182" s="39" t="s">
        <v>110</v>
      </c>
      <c r="B182" s="234" t="s">
        <v>489</v>
      </c>
      <c r="C182" s="41" t="s">
        <v>0</v>
      </c>
      <c r="D182" s="149">
        <v>102</v>
      </c>
      <c r="E182" s="151"/>
      <c r="F182" s="151">
        <f t="shared" si="7"/>
        <v>0</v>
      </c>
    </row>
    <row r="183" spans="1:6">
      <c r="A183" s="39" t="s">
        <v>111</v>
      </c>
      <c r="B183" s="235" t="s">
        <v>555</v>
      </c>
      <c r="C183" s="41" t="s">
        <v>0</v>
      </c>
      <c r="D183" s="149">
        <v>74</v>
      </c>
      <c r="E183" s="236"/>
      <c r="F183" s="151">
        <f t="shared" si="7"/>
        <v>0</v>
      </c>
    </row>
    <row r="184" spans="1:6">
      <c r="A184" s="39" t="s">
        <v>112</v>
      </c>
      <c r="B184" s="234" t="s">
        <v>490</v>
      </c>
      <c r="C184" s="41" t="s">
        <v>0</v>
      </c>
      <c r="D184" s="149">
        <v>2</v>
      </c>
      <c r="E184" s="151"/>
      <c r="F184" s="151">
        <f t="shared" si="7"/>
        <v>0</v>
      </c>
    </row>
    <row r="185" spans="1:6">
      <c r="A185" s="39" t="s">
        <v>113</v>
      </c>
      <c r="B185" s="234" t="s">
        <v>491</v>
      </c>
      <c r="C185" s="41" t="s">
        <v>0</v>
      </c>
      <c r="D185" s="149">
        <v>14</v>
      </c>
      <c r="E185" s="151"/>
      <c r="F185" s="151">
        <f t="shared" si="7"/>
        <v>0</v>
      </c>
    </row>
    <row r="186" spans="1:6">
      <c r="A186" s="39" t="s">
        <v>556</v>
      </c>
      <c r="B186" s="234" t="s">
        <v>492</v>
      </c>
      <c r="C186" s="41" t="s">
        <v>0</v>
      </c>
      <c r="D186" s="149">
        <v>15</v>
      </c>
      <c r="E186" s="151"/>
      <c r="F186" s="151">
        <f t="shared" si="7"/>
        <v>0</v>
      </c>
    </row>
    <row r="187" spans="1:6">
      <c r="A187" s="65" t="s">
        <v>114</v>
      </c>
      <c r="B187" s="160" t="s">
        <v>115</v>
      </c>
      <c r="C187" s="41"/>
      <c r="D187" s="15"/>
      <c r="E187" s="151"/>
      <c r="F187" s="151"/>
    </row>
    <row r="188" spans="1:6">
      <c r="A188" s="39" t="s">
        <v>116</v>
      </c>
      <c r="B188" s="164" t="s">
        <v>329</v>
      </c>
      <c r="C188" s="41" t="s">
        <v>0</v>
      </c>
      <c r="D188" s="15">
        <v>51</v>
      </c>
      <c r="E188" s="151"/>
      <c r="F188" s="151">
        <f t="shared" si="7"/>
        <v>0</v>
      </c>
    </row>
    <row r="189" spans="1:6">
      <c r="A189" s="39" t="s">
        <v>117</v>
      </c>
      <c r="B189" s="164" t="s">
        <v>330</v>
      </c>
      <c r="C189" s="41" t="s">
        <v>0</v>
      </c>
      <c r="D189" s="15">
        <v>47</v>
      </c>
      <c r="E189" s="151"/>
      <c r="F189" s="151">
        <f t="shared" si="7"/>
        <v>0</v>
      </c>
    </row>
    <row r="190" spans="1:6">
      <c r="A190" s="39" t="s">
        <v>118</v>
      </c>
      <c r="B190" s="164" t="s">
        <v>331</v>
      </c>
      <c r="C190" s="41" t="s">
        <v>0</v>
      </c>
      <c r="D190" s="15">
        <v>35</v>
      </c>
      <c r="E190" s="151"/>
      <c r="F190" s="151">
        <f t="shared" si="7"/>
        <v>0</v>
      </c>
    </row>
    <row r="191" spans="1:6">
      <c r="A191" s="39" t="s">
        <v>119</v>
      </c>
      <c r="B191" s="164" t="s">
        <v>332</v>
      </c>
      <c r="C191" s="41" t="s">
        <v>0</v>
      </c>
      <c r="D191" s="15">
        <v>21</v>
      </c>
      <c r="E191" s="151"/>
      <c r="F191" s="151">
        <f t="shared" si="7"/>
        <v>0</v>
      </c>
    </row>
    <row r="192" spans="1:6">
      <c r="A192" s="39" t="s">
        <v>120</v>
      </c>
      <c r="B192" s="164" t="s">
        <v>333</v>
      </c>
      <c r="C192" s="41" t="s">
        <v>0</v>
      </c>
      <c r="D192" s="15">
        <v>30</v>
      </c>
      <c r="E192" s="151"/>
      <c r="F192" s="151">
        <f t="shared" si="7"/>
        <v>0</v>
      </c>
    </row>
    <row r="193" spans="1:6">
      <c r="A193" s="39" t="s">
        <v>121</v>
      </c>
      <c r="B193" s="164" t="s">
        <v>334</v>
      </c>
      <c r="C193" s="41" t="s">
        <v>0</v>
      </c>
      <c r="D193" s="15">
        <v>8</v>
      </c>
      <c r="E193" s="151"/>
      <c r="F193" s="151">
        <f t="shared" si="7"/>
        <v>0</v>
      </c>
    </row>
    <row r="194" spans="1:6">
      <c r="A194" s="39" t="s">
        <v>122</v>
      </c>
      <c r="B194" s="164" t="s">
        <v>335</v>
      </c>
      <c r="C194" s="41" t="s">
        <v>0</v>
      </c>
      <c r="D194" s="15">
        <v>24</v>
      </c>
      <c r="E194" s="151"/>
      <c r="F194" s="151">
        <f t="shared" si="7"/>
        <v>0</v>
      </c>
    </row>
    <row r="195" spans="1:6">
      <c r="A195" s="39" t="s">
        <v>337</v>
      </c>
      <c r="B195" s="164" t="s">
        <v>336</v>
      </c>
      <c r="C195" s="41" t="s">
        <v>63</v>
      </c>
      <c r="D195" s="15">
        <v>18</v>
      </c>
      <c r="E195" s="151"/>
      <c r="F195" s="151">
        <f t="shared" si="7"/>
        <v>0</v>
      </c>
    </row>
    <row r="196" spans="1:6">
      <c r="A196" s="39" t="s">
        <v>591</v>
      </c>
      <c r="B196" s="164" t="s">
        <v>592</v>
      </c>
      <c r="C196" s="41" t="s">
        <v>0</v>
      </c>
      <c r="D196" s="15">
        <v>18</v>
      </c>
      <c r="E196" s="151"/>
      <c r="F196" s="151">
        <f t="shared" si="7"/>
        <v>0</v>
      </c>
    </row>
    <row r="197" spans="1:6">
      <c r="A197" s="70" t="s">
        <v>123</v>
      </c>
      <c r="B197" s="160" t="s">
        <v>124</v>
      </c>
      <c r="C197" s="57"/>
      <c r="D197" s="15"/>
      <c r="E197" s="151"/>
      <c r="F197" s="151"/>
    </row>
    <row r="198" spans="1:6">
      <c r="A198" s="60" t="s">
        <v>125</v>
      </c>
      <c r="B198" s="164" t="s">
        <v>493</v>
      </c>
      <c r="C198" s="57"/>
      <c r="D198" s="15"/>
      <c r="E198" s="151"/>
      <c r="F198" s="151"/>
    </row>
    <row r="199" spans="1:6">
      <c r="A199" s="60" t="s">
        <v>126</v>
      </c>
      <c r="B199" s="164" t="s">
        <v>494</v>
      </c>
      <c r="C199" s="57" t="s">
        <v>0</v>
      </c>
      <c r="D199" s="15">
        <v>24</v>
      </c>
      <c r="E199" s="151"/>
      <c r="F199" s="151">
        <f t="shared" si="7"/>
        <v>0</v>
      </c>
    </row>
    <row r="200" spans="1:6">
      <c r="A200" s="60" t="s">
        <v>127</v>
      </c>
      <c r="B200" s="164" t="s">
        <v>495</v>
      </c>
      <c r="C200" s="57" t="s">
        <v>0</v>
      </c>
      <c r="D200" s="15">
        <v>8</v>
      </c>
      <c r="E200" s="151"/>
      <c r="F200" s="151">
        <f t="shared" si="7"/>
        <v>0</v>
      </c>
    </row>
    <row r="201" spans="1:6">
      <c r="A201" s="60" t="s">
        <v>128</v>
      </c>
      <c r="B201" s="164" t="s">
        <v>535</v>
      </c>
      <c r="C201" s="57" t="s">
        <v>0</v>
      </c>
      <c r="D201" s="15">
        <v>2</v>
      </c>
      <c r="E201" s="151"/>
      <c r="F201" s="151">
        <f t="shared" si="7"/>
        <v>0</v>
      </c>
    </row>
    <row r="202" spans="1:6">
      <c r="A202" s="251" t="s">
        <v>341</v>
      </c>
      <c r="B202" s="252"/>
      <c r="C202" s="252"/>
      <c r="D202" s="252"/>
      <c r="E202" s="253"/>
      <c r="F202" s="68">
        <f>SUM(F150:F201)</f>
        <v>0</v>
      </c>
    </row>
    <row r="203" spans="1:6">
      <c r="A203" s="70"/>
      <c r="B203" s="173" t="s">
        <v>129</v>
      </c>
      <c r="C203" s="62"/>
      <c r="D203" s="56"/>
      <c r="E203" s="64"/>
      <c r="F203" s="151"/>
    </row>
    <row r="204" spans="1:6">
      <c r="A204" s="39" t="s">
        <v>130</v>
      </c>
      <c r="B204" s="158" t="s">
        <v>131</v>
      </c>
      <c r="C204" s="57" t="s">
        <v>0</v>
      </c>
      <c r="D204" s="15">
        <v>1</v>
      </c>
      <c r="E204" s="151"/>
      <c r="F204" s="151">
        <f t="shared" ref="F204:F216" si="8">D204*E204</f>
        <v>0</v>
      </c>
    </row>
    <row r="205" spans="1:6">
      <c r="A205" s="70" t="s">
        <v>132</v>
      </c>
      <c r="B205" s="160" t="s">
        <v>133</v>
      </c>
      <c r="C205" s="57"/>
      <c r="D205" s="15"/>
      <c r="E205" s="151"/>
      <c r="F205" s="151"/>
    </row>
    <row r="206" spans="1:6">
      <c r="A206" s="60" t="s">
        <v>134</v>
      </c>
      <c r="B206" s="154" t="s">
        <v>496</v>
      </c>
      <c r="C206" s="57" t="s">
        <v>0</v>
      </c>
      <c r="D206" s="15">
        <v>4</v>
      </c>
      <c r="E206" s="151"/>
      <c r="F206" s="151">
        <f t="shared" si="8"/>
        <v>0</v>
      </c>
    </row>
    <row r="207" spans="1:6">
      <c r="A207" s="60" t="s">
        <v>135</v>
      </c>
      <c r="B207" s="154" t="s">
        <v>497</v>
      </c>
      <c r="C207" s="57" t="s">
        <v>0</v>
      </c>
      <c r="D207" s="15">
        <v>2</v>
      </c>
      <c r="E207" s="151"/>
      <c r="F207" s="151">
        <f t="shared" si="8"/>
        <v>0</v>
      </c>
    </row>
    <row r="208" spans="1:6">
      <c r="A208" s="70" t="s">
        <v>136</v>
      </c>
      <c r="B208" s="160" t="s">
        <v>137</v>
      </c>
      <c r="C208" s="57"/>
      <c r="D208" s="15"/>
      <c r="E208" s="151"/>
      <c r="F208" s="151"/>
    </row>
    <row r="209" spans="1:6">
      <c r="A209" s="60" t="s">
        <v>138</v>
      </c>
      <c r="B209" s="154" t="s">
        <v>498</v>
      </c>
      <c r="C209" s="57" t="s">
        <v>0</v>
      </c>
      <c r="D209" s="15">
        <v>70</v>
      </c>
      <c r="E209" s="151"/>
      <c r="F209" s="151">
        <f t="shared" si="8"/>
        <v>0</v>
      </c>
    </row>
    <row r="210" spans="1:6">
      <c r="A210" s="60" t="s">
        <v>139</v>
      </c>
      <c r="B210" s="154" t="s">
        <v>499</v>
      </c>
      <c r="C210" s="57" t="s">
        <v>0</v>
      </c>
      <c r="D210" s="15">
        <v>70</v>
      </c>
      <c r="E210" s="151"/>
      <c r="F210" s="151">
        <f t="shared" si="8"/>
        <v>0</v>
      </c>
    </row>
    <row r="211" spans="1:6">
      <c r="A211" s="39" t="s">
        <v>140</v>
      </c>
      <c r="B211" s="158" t="s">
        <v>141</v>
      </c>
      <c r="C211" s="57" t="s">
        <v>0</v>
      </c>
      <c r="D211" s="15">
        <v>2</v>
      </c>
      <c r="E211" s="151"/>
      <c r="F211" s="151">
        <f t="shared" si="8"/>
        <v>0</v>
      </c>
    </row>
    <row r="212" spans="1:6">
      <c r="A212" s="39" t="s">
        <v>142</v>
      </c>
      <c r="B212" s="158" t="s">
        <v>143</v>
      </c>
      <c r="C212" s="57" t="s">
        <v>63</v>
      </c>
      <c r="D212" s="15">
        <v>210</v>
      </c>
      <c r="E212" s="151"/>
      <c r="F212" s="151">
        <f t="shared" si="8"/>
        <v>0</v>
      </c>
    </row>
    <row r="213" spans="1:6">
      <c r="A213" s="39" t="s">
        <v>144</v>
      </c>
      <c r="B213" s="158" t="s">
        <v>145</v>
      </c>
      <c r="C213" s="57" t="s">
        <v>63</v>
      </c>
      <c r="D213" s="15">
        <v>1900</v>
      </c>
      <c r="E213" s="151"/>
      <c r="F213" s="151">
        <f t="shared" si="8"/>
        <v>0</v>
      </c>
    </row>
    <row r="214" spans="1:6">
      <c r="A214" s="39" t="s">
        <v>146</v>
      </c>
      <c r="B214" s="158" t="s">
        <v>147</v>
      </c>
      <c r="C214" s="57" t="s">
        <v>0</v>
      </c>
      <c r="D214" s="15">
        <v>70</v>
      </c>
      <c r="E214" s="151"/>
      <c r="F214" s="151">
        <f t="shared" si="8"/>
        <v>0</v>
      </c>
    </row>
    <row r="215" spans="1:6">
      <c r="A215" s="39" t="s">
        <v>148</v>
      </c>
      <c r="B215" s="158" t="s">
        <v>149</v>
      </c>
      <c r="C215" s="57" t="s">
        <v>0</v>
      </c>
      <c r="D215" s="15">
        <v>4</v>
      </c>
      <c r="E215" s="151"/>
      <c r="F215" s="151">
        <f t="shared" si="8"/>
        <v>0</v>
      </c>
    </row>
    <row r="216" spans="1:6">
      <c r="A216" s="39" t="s">
        <v>150</v>
      </c>
      <c r="B216" s="158" t="s">
        <v>151</v>
      </c>
      <c r="C216" s="57" t="s">
        <v>73</v>
      </c>
      <c r="D216" s="15">
        <v>1</v>
      </c>
      <c r="E216" s="151"/>
      <c r="F216" s="151">
        <f t="shared" si="8"/>
        <v>0</v>
      </c>
    </row>
    <row r="217" spans="1:6">
      <c r="A217" s="251" t="s">
        <v>152</v>
      </c>
      <c r="B217" s="252"/>
      <c r="C217" s="252"/>
      <c r="D217" s="252"/>
      <c r="E217" s="253"/>
      <c r="F217" s="68">
        <f>SUM(F204:F216)</f>
        <v>0</v>
      </c>
    </row>
    <row r="218" spans="1:6">
      <c r="A218" s="70"/>
      <c r="B218" s="173" t="s">
        <v>153</v>
      </c>
      <c r="C218" s="62"/>
      <c r="D218" s="56"/>
      <c r="E218" s="56"/>
      <c r="F218" s="69">
        <f t="shared" ref="F218" si="9">D218*E218</f>
        <v>0</v>
      </c>
    </row>
    <row r="219" spans="1:6">
      <c r="A219" s="39" t="s">
        <v>154</v>
      </c>
      <c r="B219" s="158" t="s">
        <v>155</v>
      </c>
      <c r="C219" s="57" t="s">
        <v>73</v>
      </c>
      <c r="D219" s="15">
        <v>1</v>
      </c>
      <c r="E219" s="151"/>
      <c r="F219" s="151">
        <f>D219*E219</f>
        <v>0</v>
      </c>
    </row>
    <row r="220" spans="1:6">
      <c r="A220" s="39" t="s">
        <v>156</v>
      </c>
      <c r="B220" s="158" t="s">
        <v>157</v>
      </c>
      <c r="C220" s="57" t="s">
        <v>0</v>
      </c>
      <c r="D220" s="15">
        <v>27</v>
      </c>
      <c r="E220" s="151"/>
      <c r="F220" s="151">
        <f t="shared" ref="F220:F223" si="10">D220*E220</f>
        <v>0</v>
      </c>
    </row>
    <row r="221" spans="1:6">
      <c r="A221" s="39" t="s">
        <v>158</v>
      </c>
      <c r="B221" s="158" t="s">
        <v>524</v>
      </c>
      <c r="C221" s="57" t="s">
        <v>0</v>
      </c>
      <c r="D221" s="15">
        <v>5</v>
      </c>
      <c r="E221" s="151"/>
      <c r="F221" s="151">
        <f t="shared" si="10"/>
        <v>0</v>
      </c>
    </row>
    <row r="222" spans="1:6">
      <c r="A222" s="39" t="s">
        <v>159</v>
      </c>
      <c r="B222" s="158" t="s">
        <v>160</v>
      </c>
      <c r="C222" s="57" t="s">
        <v>0</v>
      </c>
      <c r="D222" s="15">
        <v>3</v>
      </c>
      <c r="E222" s="151"/>
      <c r="F222" s="151">
        <f t="shared" si="10"/>
        <v>0</v>
      </c>
    </row>
    <row r="223" spans="1:6">
      <c r="A223" s="39" t="s">
        <v>161</v>
      </c>
      <c r="B223" s="158" t="s">
        <v>162</v>
      </c>
      <c r="C223" s="57" t="s">
        <v>73</v>
      </c>
      <c r="D223" s="15">
        <v>1</v>
      </c>
      <c r="E223" s="151"/>
      <c r="F223" s="151">
        <f t="shared" si="10"/>
        <v>0</v>
      </c>
    </row>
    <row r="224" spans="1:6">
      <c r="A224" s="254" t="s">
        <v>163</v>
      </c>
      <c r="B224" s="255"/>
      <c r="C224" s="255"/>
      <c r="D224" s="255"/>
      <c r="E224" s="256"/>
      <c r="F224" s="68">
        <f>SUM(F219:F223)</f>
        <v>0</v>
      </c>
    </row>
    <row r="225" spans="1:6">
      <c r="A225" s="70"/>
      <c r="B225" s="173" t="s">
        <v>164</v>
      </c>
      <c r="C225" s="62"/>
      <c r="D225" s="56"/>
      <c r="E225" s="56"/>
      <c r="F225" s="69"/>
    </row>
    <row r="226" spans="1:6">
      <c r="A226" s="70" t="s">
        <v>165</v>
      </c>
      <c r="B226" s="160" t="s">
        <v>166</v>
      </c>
      <c r="C226" s="57"/>
      <c r="D226" s="58"/>
      <c r="E226" s="59"/>
      <c r="F226" s="67"/>
    </row>
    <row r="227" spans="1:6">
      <c r="A227" s="60" t="s">
        <v>167</v>
      </c>
      <c r="B227" s="154" t="s">
        <v>539</v>
      </c>
      <c r="C227" s="57" t="s">
        <v>0</v>
      </c>
      <c r="D227" s="15">
        <v>2</v>
      </c>
      <c r="E227" s="59"/>
      <c r="F227" s="67">
        <f>D227*E227</f>
        <v>0</v>
      </c>
    </row>
    <row r="228" spans="1:6">
      <c r="A228" s="60" t="s">
        <v>168</v>
      </c>
      <c r="B228" s="154" t="s">
        <v>540</v>
      </c>
      <c r="C228" s="57" t="s">
        <v>0</v>
      </c>
      <c r="D228" s="15">
        <v>10</v>
      </c>
      <c r="E228" s="59"/>
      <c r="F228" s="67">
        <f t="shared" ref="F228:F232" si="11">D228*E228</f>
        <v>0</v>
      </c>
    </row>
    <row r="229" spans="1:6">
      <c r="A229" s="232" t="s">
        <v>169</v>
      </c>
      <c r="B229" s="158" t="s">
        <v>170</v>
      </c>
      <c r="C229" s="57" t="s">
        <v>0</v>
      </c>
      <c r="D229" s="15">
        <v>1</v>
      </c>
      <c r="E229" s="59"/>
      <c r="F229" s="67">
        <f t="shared" si="11"/>
        <v>0</v>
      </c>
    </row>
    <row r="230" spans="1:6">
      <c r="A230" s="232" t="s">
        <v>171</v>
      </c>
      <c r="B230" s="158" t="s">
        <v>172</v>
      </c>
      <c r="C230" s="57" t="s">
        <v>0</v>
      </c>
      <c r="D230" s="15">
        <v>1</v>
      </c>
      <c r="E230" s="59"/>
      <c r="F230" s="67">
        <f t="shared" si="11"/>
        <v>0</v>
      </c>
    </row>
    <row r="231" spans="1:6">
      <c r="A231" s="232" t="s">
        <v>173</v>
      </c>
      <c r="B231" s="158" t="s">
        <v>174</v>
      </c>
      <c r="C231" s="57" t="s">
        <v>73</v>
      </c>
      <c r="D231" s="15">
        <v>1</v>
      </c>
      <c r="E231" s="59"/>
      <c r="F231" s="67">
        <f t="shared" si="11"/>
        <v>0</v>
      </c>
    </row>
    <row r="232" spans="1:6">
      <c r="A232" s="232" t="s">
        <v>175</v>
      </c>
      <c r="B232" s="158" t="s">
        <v>541</v>
      </c>
      <c r="C232" s="57" t="s">
        <v>73</v>
      </c>
      <c r="D232" s="15">
        <v>1</v>
      </c>
      <c r="E232" s="59"/>
      <c r="F232" s="67">
        <f t="shared" si="11"/>
        <v>0</v>
      </c>
    </row>
    <row r="233" spans="1:6">
      <c r="A233" s="60"/>
      <c r="B233" s="61"/>
      <c r="C233" s="62"/>
      <c r="D233" s="63"/>
      <c r="E233" s="64"/>
      <c r="F233" s="69"/>
    </row>
    <row r="234" spans="1:6">
      <c r="A234" s="251" t="s">
        <v>176</v>
      </c>
      <c r="B234" s="252"/>
      <c r="C234" s="252"/>
      <c r="D234" s="252"/>
      <c r="E234" s="253"/>
      <c r="F234" s="68">
        <f>SUM(F226:F232)</f>
        <v>0</v>
      </c>
    </row>
    <row r="235" spans="1:6">
      <c r="A235" s="71"/>
      <c r="B235" s="45"/>
      <c r="C235" s="5"/>
      <c r="D235" s="46"/>
      <c r="E235" s="47"/>
      <c r="F235" s="17"/>
    </row>
    <row r="236" spans="1:6">
      <c r="A236" s="72"/>
      <c r="B236" s="173" t="s">
        <v>177</v>
      </c>
      <c r="C236" s="48"/>
      <c r="D236" s="49"/>
      <c r="E236" s="49"/>
      <c r="F236" s="73"/>
    </row>
    <row r="237" spans="1:6">
      <c r="A237" s="232" t="s">
        <v>178</v>
      </c>
      <c r="B237" s="158" t="s">
        <v>179</v>
      </c>
      <c r="C237" s="50" t="s">
        <v>0</v>
      </c>
      <c r="D237" s="42">
        <v>1</v>
      </c>
      <c r="E237" s="43"/>
      <c r="F237" s="66">
        <f>D237*E237</f>
        <v>0</v>
      </c>
    </row>
    <row r="238" spans="1:6">
      <c r="A238" s="232" t="s">
        <v>180</v>
      </c>
      <c r="B238" s="158" t="s">
        <v>181</v>
      </c>
      <c r="C238" s="50" t="s">
        <v>0</v>
      </c>
      <c r="D238" s="42">
        <v>18</v>
      </c>
      <c r="E238" s="43"/>
      <c r="F238" s="66">
        <f t="shared" ref="F238:F245" si="12">D238*E238</f>
        <v>0</v>
      </c>
    </row>
    <row r="239" spans="1:6">
      <c r="A239" s="232" t="s">
        <v>182</v>
      </c>
      <c r="B239" s="158" t="s">
        <v>183</v>
      </c>
      <c r="C239" s="50" t="s">
        <v>0</v>
      </c>
      <c r="D239" s="42">
        <v>10</v>
      </c>
      <c r="E239" s="43"/>
      <c r="F239" s="66">
        <f t="shared" si="12"/>
        <v>0</v>
      </c>
    </row>
    <row r="240" spans="1:6">
      <c r="A240" s="232" t="s">
        <v>184</v>
      </c>
      <c r="B240" s="158" t="s">
        <v>185</v>
      </c>
      <c r="C240" s="50" t="s">
        <v>0</v>
      </c>
      <c r="D240" s="42">
        <v>20</v>
      </c>
      <c r="E240" s="43"/>
      <c r="F240" s="66">
        <f t="shared" si="12"/>
        <v>0</v>
      </c>
    </row>
    <row r="241" spans="1:6">
      <c r="A241" s="232" t="s">
        <v>186</v>
      </c>
      <c r="B241" s="158" t="s">
        <v>187</v>
      </c>
      <c r="C241" s="50" t="s">
        <v>0</v>
      </c>
      <c r="D241" s="42">
        <v>20</v>
      </c>
      <c r="E241" s="43"/>
      <c r="F241" s="66">
        <f t="shared" si="12"/>
        <v>0</v>
      </c>
    </row>
    <row r="242" spans="1:6">
      <c r="A242" s="232" t="s">
        <v>188</v>
      </c>
      <c r="B242" s="158" t="s">
        <v>189</v>
      </c>
      <c r="C242" s="51" t="s">
        <v>0</v>
      </c>
      <c r="D242" s="42">
        <v>1</v>
      </c>
      <c r="E242" s="43"/>
      <c r="F242" s="66">
        <f t="shared" si="12"/>
        <v>0</v>
      </c>
    </row>
    <row r="243" spans="1:6">
      <c r="A243" s="232" t="s">
        <v>190</v>
      </c>
      <c r="B243" s="158" t="s">
        <v>191</v>
      </c>
      <c r="C243" s="51" t="s">
        <v>0</v>
      </c>
      <c r="D243" s="42">
        <v>1</v>
      </c>
      <c r="E243" s="43"/>
      <c r="F243" s="66">
        <f t="shared" si="12"/>
        <v>0</v>
      </c>
    </row>
    <row r="244" spans="1:6">
      <c r="A244" s="232" t="s">
        <v>192</v>
      </c>
      <c r="B244" s="158" t="s">
        <v>193</v>
      </c>
      <c r="C244" s="51" t="s">
        <v>73</v>
      </c>
      <c r="D244" s="42">
        <v>1</v>
      </c>
      <c r="E244" s="43"/>
      <c r="F244" s="66">
        <f t="shared" si="12"/>
        <v>0</v>
      </c>
    </row>
    <row r="245" spans="1:6">
      <c r="A245" s="232" t="s">
        <v>194</v>
      </c>
      <c r="B245" s="158" t="s">
        <v>593</v>
      </c>
      <c r="C245" s="51" t="s">
        <v>0</v>
      </c>
      <c r="D245" s="182">
        <v>2</v>
      </c>
      <c r="E245" s="183"/>
      <c r="F245" s="66">
        <f t="shared" si="12"/>
        <v>0</v>
      </c>
    </row>
    <row r="246" spans="1:6" ht="15.75" thickBot="1">
      <c r="A246" s="257" t="s">
        <v>195</v>
      </c>
      <c r="B246" s="258"/>
      <c r="C246" s="258"/>
      <c r="D246" s="258"/>
      <c r="E246" s="259"/>
      <c r="F246" s="74">
        <f>SUM(F237:F245)</f>
        <v>0</v>
      </c>
    </row>
    <row r="247" spans="1:6" ht="16.5" thickBot="1">
      <c r="A247" s="52"/>
      <c r="B247" s="200"/>
      <c r="C247" s="201"/>
      <c r="D247" s="26" t="s">
        <v>342</v>
      </c>
      <c r="E247" s="201"/>
      <c r="F247" s="202">
        <f>SUM(F224,F217,F202,F234,F246)</f>
        <v>0</v>
      </c>
    </row>
    <row r="248" spans="1:6" ht="30">
      <c r="A248" s="39"/>
      <c r="B248" s="196" t="s">
        <v>196</v>
      </c>
      <c r="C248" s="197"/>
      <c r="D248" s="198"/>
      <c r="E248" s="19"/>
      <c r="F248" s="199"/>
    </row>
    <row r="249" spans="1:6">
      <c r="A249" s="39"/>
      <c r="B249" s="173" t="s">
        <v>519</v>
      </c>
      <c r="C249" s="4"/>
      <c r="D249" s="53"/>
      <c r="E249" s="2"/>
      <c r="F249" s="16"/>
    </row>
    <row r="250" spans="1:6">
      <c r="A250" s="39" t="s">
        <v>197</v>
      </c>
      <c r="B250" s="44" t="s">
        <v>198</v>
      </c>
      <c r="C250" s="4" t="s">
        <v>73</v>
      </c>
      <c r="D250" s="53">
        <v>1</v>
      </c>
      <c r="E250" s="2"/>
      <c r="F250" s="3">
        <f>D250*E250</f>
        <v>0</v>
      </c>
    </row>
    <row r="251" spans="1:6">
      <c r="A251" s="39" t="s">
        <v>199</v>
      </c>
      <c r="B251" s="160" t="s">
        <v>408</v>
      </c>
      <c r="C251" s="4"/>
      <c r="D251" s="53"/>
      <c r="E251" s="2"/>
      <c r="F251" s="3">
        <f t="shared" ref="F251:F314" si="13">D251*E251</f>
        <v>0</v>
      </c>
    </row>
    <row r="252" spans="1:6">
      <c r="A252" s="39"/>
      <c r="B252" s="44" t="s">
        <v>409</v>
      </c>
      <c r="C252" s="4" t="s">
        <v>63</v>
      </c>
      <c r="D252" s="53">
        <v>35</v>
      </c>
      <c r="E252" s="2"/>
      <c r="F252" s="3">
        <f t="shared" si="13"/>
        <v>0</v>
      </c>
    </row>
    <row r="253" spans="1:6">
      <c r="A253" s="39"/>
      <c r="B253" s="44" t="s">
        <v>410</v>
      </c>
      <c r="C253" s="4" t="s">
        <v>63</v>
      </c>
      <c r="D253" s="53">
        <v>50</v>
      </c>
      <c r="E253" s="2"/>
      <c r="F253" s="3">
        <f t="shared" si="13"/>
        <v>0</v>
      </c>
    </row>
    <row r="254" spans="1:6">
      <c r="A254" s="39"/>
      <c r="B254" s="44" t="s">
        <v>411</v>
      </c>
      <c r="C254" s="4" t="s">
        <v>63</v>
      </c>
      <c r="D254" s="53">
        <v>65</v>
      </c>
      <c r="E254" s="2"/>
      <c r="F254" s="3">
        <f t="shared" si="13"/>
        <v>0</v>
      </c>
    </row>
    <row r="255" spans="1:6">
      <c r="A255" s="39" t="s">
        <v>200</v>
      </c>
      <c r="B255" s="160" t="s">
        <v>201</v>
      </c>
      <c r="C255" s="4"/>
      <c r="D255" s="53"/>
      <c r="E255" s="2"/>
      <c r="F255" s="3"/>
    </row>
    <row r="256" spans="1:6">
      <c r="A256" s="39"/>
      <c r="B256" s="44" t="s">
        <v>412</v>
      </c>
      <c r="C256" s="4" t="s">
        <v>63</v>
      </c>
      <c r="D256" s="53">
        <v>105</v>
      </c>
      <c r="E256" s="2"/>
      <c r="F256" s="3">
        <f t="shared" si="13"/>
        <v>0</v>
      </c>
    </row>
    <row r="257" spans="1:6">
      <c r="A257" s="39"/>
      <c r="B257" s="44" t="s">
        <v>413</v>
      </c>
      <c r="C257" s="4" t="s">
        <v>63</v>
      </c>
      <c r="D257" s="53">
        <v>45</v>
      </c>
      <c r="E257" s="2"/>
      <c r="F257" s="3">
        <f t="shared" si="13"/>
        <v>0</v>
      </c>
    </row>
    <row r="258" spans="1:6">
      <c r="A258" s="39"/>
      <c r="B258" s="44" t="s">
        <v>414</v>
      </c>
      <c r="C258" s="4" t="s">
        <v>63</v>
      </c>
      <c r="D258" s="53">
        <v>25</v>
      </c>
      <c r="E258" s="2"/>
      <c r="F258" s="3">
        <f t="shared" si="13"/>
        <v>0</v>
      </c>
    </row>
    <row r="259" spans="1:6">
      <c r="A259" s="39" t="s">
        <v>202</v>
      </c>
      <c r="B259" s="160" t="s">
        <v>203</v>
      </c>
      <c r="C259" s="4"/>
      <c r="D259" s="53"/>
      <c r="E259" s="2"/>
      <c r="F259" s="3"/>
    </row>
    <row r="260" spans="1:6">
      <c r="A260" s="39"/>
      <c r="B260" s="44" t="s">
        <v>415</v>
      </c>
      <c r="C260" s="4" t="s">
        <v>0</v>
      </c>
      <c r="D260" s="53">
        <v>2</v>
      </c>
      <c r="E260" s="2"/>
      <c r="F260" s="3">
        <f t="shared" si="13"/>
        <v>0</v>
      </c>
    </row>
    <row r="261" spans="1:6">
      <c r="A261" s="39"/>
      <c r="B261" s="44" t="s">
        <v>416</v>
      </c>
      <c r="C261" s="4" t="s">
        <v>0</v>
      </c>
      <c r="D261" s="53">
        <v>4</v>
      </c>
      <c r="E261" s="2"/>
      <c r="F261" s="3">
        <f t="shared" si="13"/>
        <v>0</v>
      </c>
    </row>
    <row r="262" spans="1:6">
      <c r="A262" s="39" t="s">
        <v>204</v>
      </c>
      <c r="B262" s="44" t="s">
        <v>205</v>
      </c>
      <c r="C262" s="4" t="s">
        <v>73</v>
      </c>
      <c r="D262" s="53">
        <v>2</v>
      </c>
      <c r="E262" s="2"/>
      <c r="F262" s="3">
        <f t="shared" si="13"/>
        <v>0</v>
      </c>
    </row>
    <row r="263" spans="1:6">
      <c r="A263" s="39" t="s">
        <v>206</v>
      </c>
      <c r="B263" s="160" t="s">
        <v>207</v>
      </c>
      <c r="C263" s="4"/>
      <c r="D263" s="53"/>
      <c r="E263" s="2"/>
      <c r="F263" s="3"/>
    </row>
    <row r="264" spans="1:6">
      <c r="A264" s="39"/>
      <c r="B264" s="44" t="s">
        <v>542</v>
      </c>
      <c r="C264" s="4" t="s">
        <v>0</v>
      </c>
      <c r="D264" s="3">
        <v>8</v>
      </c>
      <c r="E264" s="2"/>
      <c r="F264" s="3">
        <f t="shared" si="13"/>
        <v>0</v>
      </c>
    </row>
    <row r="265" spans="1:6">
      <c r="A265" s="39"/>
      <c r="B265" s="44" t="s">
        <v>417</v>
      </c>
      <c r="C265" s="4" t="s">
        <v>0</v>
      </c>
      <c r="D265" s="3">
        <v>1</v>
      </c>
      <c r="E265" s="2"/>
      <c r="F265" s="3">
        <f t="shared" si="13"/>
        <v>0</v>
      </c>
    </row>
    <row r="266" spans="1:6">
      <c r="A266" s="39"/>
      <c r="B266" s="44" t="s">
        <v>418</v>
      </c>
      <c r="C266" s="4" t="s">
        <v>0</v>
      </c>
      <c r="D266" s="3">
        <v>3</v>
      </c>
      <c r="E266" s="2"/>
      <c r="F266" s="3">
        <f t="shared" si="13"/>
        <v>0</v>
      </c>
    </row>
    <row r="267" spans="1:6">
      <c r="A267" s="39"/>
      <c r="B267" s="44" t="s">
        <v>543</v>
      </c>
      <c r="C267" s="4" t="s">
        <v>0</v>
      </c>
      <c r="D267" s="53">
        <v>2</v>
      </c>
      <c r="E267" s="2"/>
      <c r="F267" s="3">
        <f t="shared" si="13"/>
        <v>0</v>
      </c>
    </row>
    <row r="268" spans="1:6">
      <c r="A268" s="39"/>
      <c r="B268" s="44" t="s">
        <v>547</v>
      </c>
      <c r="C268" s="4" t="s">
        <v>0</v>
      </c>
      <c r="D268" s="3">
        <v>1</v>
      </c>
      <c r="E268" s="2"/>
      <c r="F268" s="3">
        <f t="shared" si="13"/>
        <v>0</v>
      </c>
    </row>
    <row r="269" spans="1:6">
      <c r="A269" s="39"/>
      <c r="B269" s="44" t="s">
        <v>594</v>
      </c>
      <c r="C269" s="4" t="s">
        <v>0</v>
      </c>
      <c r="D269" s="3">
        <v>2</v>
      </c>
      <c r="E269" s="2"/>
      <c r="F269" s="3">
        <f t="shared" si="13"/>
        <v>0</v>
      </c>
    </row>
    <row r="270" spans="1:6">
      <c r="A270" s="39"/>
      <c r="B270" s="44" t="s">
        <v>544</v>
      </c>
      <c r="C270" s="4" t="s">
        <v>0</v>
      </c>
      <c r="D270" s="3">
        <v>9</v>
      </c>
      <c r="E270" s="2"/>
      <c r="F270" s="3">
        <f t="shared" si="13"/>
        <v>0</v>
      </c>
    </row>
    <row r="271" spans="1:6">
      <c r="A271" s="39"/>
      <c r="B271" s="44" t="s">
        <v>545</v>
      </c>
      <c r="C271" s="4" t="s">
        <v>0</v>
      </c>
      <c r="D271" s="3">
        <v>9</v>
      </c>
      <c r="E271" s="2"/>
      <c r="F271" s="3">
        <f t="shared" si="13"/>
        <v>0</v>
      </c>
    </row>
    <row r="272" spans="1:6">
      <c r="A272" s="39"/>
      <c r="B272" s="44" t="s">
        <v>546</v>
      </c>
      <c r="C272" s="4" t="s">
        <v>0</v>
      </c>
      <c r="D272" s="3">
        <v>5</v>
      </c>
      <c r="E272" s="2"/>
      <c r="F272" s="3">
        <f t="shared" si="13"/>
        <v>0</v>
      </c>
    </row>
    <row r="273" spans="1:6">
      <c r="A273" s="39"/>
      <c r="B273" s="44" t="s">
        <v>548</v>
      </c>
      <c r="C273" s="4" t="s">
        <v>0</v>
      </c>
      <c r="D273" s="3">
        <v>5</v>
      </c>
      <c r="E273" s="2"/>
      <c r="F273" s="3">
        <f t="shared" si="13"/>
        <v>0</v>
      </c>
    </row>
    <row r="274" spans="1:6">
      <c r="A274" s="39" t="s">
        <v>208</v>
      </c>
      <c r="B274" s="160" t="s">
        <v>209</v>
      </c>
      <c r="C274" s="4"/>
      <c r="D274" s="53"/>
      <c r="E274" s="2"/>
      <c r="F274" s="3"/>
    </row>
    <row r="275" spans="1:6">
      <c r="A275" s="39"/>
      <c r="B275" s="44" t="s">
        <v>419</v>
      </c>
      <c r="C275" s="4" t="s">
        <v>63</v>
      </c>
      <c r="D275" s="53">
        <v>25</v>
      </c>
      <c r="E275" s="2"/>
      <c r="F275" s="3">
        <f t="shared" si="13"/>
        <v>0</v>
      </c>
    </row>
    <row r="276" spans="1:6">
      <c r="A276" s="39"/>
      <c r="B276" s="44" t="s">
        <v>420</v>
      </c>
      <c r="C276" s="4" t="s">
        <v>63</v>
      </c>
      <c r="D276" s="53">
        <v>15</v>
      </c>
      <c r="E276" s="2"/>
      <c r="F276" s="3">
        <f t="shared" si="13"/>
        <v>0</v>
      </c>
    </row>
    <row r="277" spans="1:6">
      <c r="A277" s="39"/>
      <c r="B277" s="44" t="s">
        <v>421</v>
      </c>
      <c r="C277" s="4" t="s">
        <v>63</v>
      </c>
      <c r="D277" s="53">
        <v>35</v>
      </c>
      <c r="E277" s="2"/>
      <c r="F277" s="3">
        <f t="shared" si="13"/>
        <v>0</v>
      </c>
    </row>
    <row r="278" spans="1:6">
      <c r="A278" s="39"/>
      <c r="B278" s="44" t="s">
        <v>422</v>
      </c>
      <c r="C278" s="4" t="s">
        <v>63</v>
      </c>
      <c r="D278" s="53">
        <v>40</v>
      </c>
      <c r="E278" s="2"/>
      <c r="F278" s="3">
        <f t="shared" si="13"/>
        <v>0</v>
      </c>
    </row>
    <row r="279" spans="1:6">
      <c r="A279" s="39"/>
      <c r="B279" s="44" t="s">
        <v>423</v>
      </c>
      <c r="C279" s="4" t="s">
        <v>63</v>
      </c>
      <c r="D279" s="53">
        <v>12</v>
      </c>
      <c r="E279" s="2"/>
      <c r="F279" s="3">
        <f t="shared" si="13"/>
        <v>0</v>
      </c>
    </row>
    <row r="280" spans="1:6">
      <c r="A280" s="39" t="s">
        <v>210</v>
      </c>
      <c r="B280" s="44" t="s">
        <v>211</v>
      </c>
      <c r="C280" s="4" t="s">
        <v>0</v>
      </c>
      <c r="D280" s="53">
        <v>4</v>
      </c>
      <c r="E280" s="2"/>
      <c r="F280" s="3">
        <f t="shared" si="13"/>
        <v>0</v>
      </c>
    </row>
    <row r="281" spans="1:6">
      <c r="A281" s="39" t="s">
        <v>212</v>
      </c>
      <c r="B281" s="44" t="s">
        <v>213</v>
      </c>
      <c r="C281" s="4" t="s">
        <v>0</v>
      </c>
      <c r="D281" s="53">
        <v>4</v>
      </c>
      <c r="E281" s="2"/>
      <c r="F281" s="3">
        <f t="shared" si="13"/>
        <v>0</v>
      </c>
    </row>
    <row r="282" spans="1:6">
      <c r="A282" s="39" t="s">
        <v>214</v>
      </c>
      <c r="B282" s="44" t="s">
        <v>215</v>
      </c>
      <c r="C282" s="4" t="s">
        <v>0</v>
      </c>
      <c r="D282" s="53">
        <v>9</v>
      </c>
      <c r="E282" s="2"/>
      <c r="F282" s="3">
        <f t="shared" si="13"/>
        <v>0</v>
      </c>
    </row>
    <row r="283" spans="1:6">
      <c r="A283" s="39"/>
      <c r="B283" s="173" t="s">
        <v>520</v>
      </c>
      <c r="C283" s="4"/>
      <c r="D283" s="53"/>
      <c r="E283" s="2"/>
      <c r="F283" s="3"/>
    </row>
    <row r="284" spans="1:6">
      <c r="A284" s="39" t="s">
        <v>216</v>
      </c>
      <c r="B284" s="160" t="s">
        <v>217</v>
      </c>
      <c r="C284" s="4"/>
      <c r="D284" s="53"/>
      <c r="E284" s="2"/>
      <c r="F284" s="3"/>
    </row>
    <row r="285" spans="1:6">
      <c r="A285" s="39"/>
      <c r="B285" s="44" t="s">
        <v>424</v>
      </c>
      <c r="C285" s="4" t="s">
        <v>0</v>
      </c>
      <c r="D285" s="46">
        <v>6</v>
      </c>
      <c r="E285" s="2"/>
      <c r="F285" s="3">
        <f t="shared" si="13"/>
        <v>0</v>
      </c>
    </row>
    <row r="286" spans="1:6">
      <c r="A286" s="39"/>
      <c r="B286" s="44" t="s">
        <v>425</v>
      </c>
      <c r="C286" s="4" t="s">
        <v>0</v>
      </c>
      <c r="D286" s="46">
        <v>3</v>
      </c>
      <c r="E286" s="2"/>
      <c r="F286" s="3">
        <f t="shared" si="13"/>
        <v>0</v>
      </c>
    </row>
    <row r="287" spans="1:6">
      <c r="A287" s="39" t="s">
        <v>218</v>
      </c>
      <c r="B287" s="44" t="s">
        <v>219</v>
      </c>
      <c r="C287" s="4" t="s">
        <v>73</v>
      </c>
      <c r="D287" s="46">
        <v>1</v>
      </c>
      <c r="E287" s="2"/>
      <c r="F287" s="3">
        <f>D287*E287</f>
        <v>0</v>
      </c>
    </row>
    <row r="288" spans="1:6">
      <c r="A288" s="39"/>
      <c r="B288" s="173" t="s">
        <v>521</v>
      </c>
      <c r="C288" s="4"/>
      <c r="D288" s="53"/>
      <c r="E288" s="2"/>
      <c r="F288" s="3"/>
    </row>
    <row r="289" spans="1:6">
      <c r="A289" s="39" t="s">
        <v>220</v>
      </c>
      <c r="B289" s="160" t="s">
        <v>221</v>
      </c>
      <c r="C289" s="4"/>
      <c r="D289" s="53"/>
      <c r="E289" s="2"/>
      <c r="F289" s="3"/>
    </row>
    <row r="290" spans="1:6">
      <c r="A290" s="39"/>
      <c r="B290" s="54" t="s">
        <v>599</v>
      </c>
      <c r="C290" s="4" t="s">
        <v>0</v>
      </c>
      <c r="D290" s="53">
        <v>1</v>
      </c>
      <c r="E290" s="2"/>
      <c r="F290" s="3">
        <f t="shared" si="13"/>
        <v>0</v>
      </c>
    </row>
    <row r="291" spans="1:6">
      <c r="A291" s="39" t="s">
        <v>222</v>
      </c>
      <c r="B291" s="160" t="s">
        <v>223</v>
      </c>
      <c r="C291" s="4"/>
      <c r="D291" s="53"/>
      <c r="E291" s="2"/>
      <c r="F291" s="3"/>
    </row>
    <row r="292" spans="1:6">
      <c r="A292" s="39"/>
      <c r="B292" s="54" t="s">
        <v>600</v>
      </c>
      <c r="C292" s="4" t="s">
        <v>0</v>
      </c>
      <c r="D292" s="53">
        <v>2</v>
      </c>
      <c r="E292" s="2"/>
      <c r="F292" s="3">
        <f t="shared" si="13"/>
        <v>0</v>
      </c>
    </row>
    <row r="293" spans="1:6">
      <c r="A293" s="39" t="s">
        <v>224</v>
      </c>
      <c r="B293" s="160" t="s">
        <v>225</v>
      </c>
      <c r="C293" s="4"/>
      <c r="D293" s="53"/>
      <c r="E293" s="2"/>
      <c r="F293" s="3"/>
    </row>
    <row r="294" spans="1:6">
      <c r="A294" s="39"/>
      <c r="B294" s="54" t="s">
        <v>427</v>
      </c>
      <c r="C294" s="4" t="s">
        <v>0</v>
      </c>
      <c r="D294" s="53">
        <v>3</v>
      </c>
      <c r="E294" s="2"/>
      <c r="F294" s="3">
        <f t="shared" si="13"/>
        <v>0</v>
      </c>
    </row>
    <row r="295" spans="1:6">
      <c r="A295" s="39"/>
      <c r="B295" s="54" t="s">
        <v>428</v>
      </c>
      <c r="C295" s="4" t="s">
        <v>0</v>
      </c>
      <c r="D295" s="53">
        <v>4</v>
      </c>
      <c r="E295" s="2"/>
      <c r="F295" s="3">
        <f t="shared" si="13"/>
        <v>0</v>
      </c>
    </row>
    <row r="296" spans="1:6">
      <c r="A296" s="39"/>
      <c r="B296" s="54" t="s">
        <v>429</v>
      </c>
      <c r="C296" s="4" t="s">
        <v>0</v>
      </c>
      <c r="D296" s="53">
        <v>2</v>
      </c>
      <c r="E296" s="2"/>
      <c r="F296" s="3">
        <f t="shared" si="13"/>
        <v>0</v>
      </c>
    </row>
    <row r="297" spans="1:6">
      <c r="A297" s="39" t="s">
        <v>226</v>
      </c>
      <c r="B297" s="54" t="s">
        <v>227</v>
      </c>
      <c r="C297" s="4" t="s">
        <v>73</v>
      </c>
      <c r="D297" s="53">
        <v>1</v>
      </c>
      <c r="E297" s="2"/>
      <c r="F297" s="3">
        <f t="shared" si="13"/>
        <v>0</v>
      </c>
    </row>
    <row r="298" spans="1:6">
      <c r="A298" s="39" t="s">
        <v>228</v>
      </c>
      <c r="B298" s="54" t="s">
        <v>229</v>
      </c>
      <c r="C298" s="4" t="s">
        <v>73</v>
      </c>
      <c r="D298" s="53">
        <v>1</v>
      </c>
      <c r="E298" s="2"/>
      <c r="F298" s="3">
        <f t="shared" si="13"/>
        <v>0</v>
      </c>
    </row>
    <row r="299" spans="1:6">
      <c r="A299" s="39" t="s">
        <v>230</v>
      </c>
      <c r="B299" s="54" t="s">
        <v>430</v>
      </c>
      <c r="C299" s="4" t="s">
        <v>73</v>
      </c>
      <c r="D299" s="53">
        <v>2</v>
      </c>
      <c r="E299" s="2"/>
      <c r="F299" s="3">
        <f t="shared" si="13"/>
        <v>0</v>
      </c>
    </row>
    <row r="300" spans="1:6">
      <c r="A300" s="39" t="s">
        <v>231</v>
      </c>
      <c r="B300" s="54" t="s">
        <v>431</v>
      </c>
      <c r="C300" s="4" t="s">
        <v>73</v>
      </c>
      <c r="D300" s="53">
        <v>2</v>
      </c>
      <c r="E300" s="2"/>
      <c r="F300" s="3">
        <f t="shared" si="13"/>
        <v>0</v>
      </c>
    </row>
    <row r="301" spans="1:6">
      <c r="A301" s="39" t="s">
        <v>232</v>
      </c>
      <c r="B301" s="44" t="s">
        <v>233</v>
      </c>
      <c r="C301" s="4" t="s">
        <v>68</v>
      </c>
      <c r="D301" s="53">
        <v>240</v>
      </c>
      <c r="E301" s="2"/>
      <c r="F301" s="3">
        <f t="shared" si="13"/>
        <v>0</v>
      </c>
    </row>
    <row r="302" spans="1:6">
      <c r="A302" s="39" t="s">
        <v>234</v>
      </c>
      <c r="B302" s="44" t="s">
        <v>235</v>
      </c>
      <c r="C302" s="4" t="s">
        <v>0</v>
      </c>
      <c r="D302" s="53">
        <v>44</v>
      </c>
      <c r="E302" s="2"/>
      <c r="F302" s="3">
        <f t="shared" si="13"/>
        <v>0</v>
      </c>
    </row>
    <row r="303" spans="1:6">
      <c r="A303" s="39" t="s">
        <v>236</v>
      </c>
      <c r="B303" s="160" t="s">
        <v>237</v>
      </c>
      <c r="C303" s="4"/>
      <c r="D303" s="53"/>
      <c r="E303" s="2"/>
      <c r="F303" s="3"/>
    </row>
    <row r="304" spans="1:6">
      <c r="A304" s="39"/>
      <c r="B304" s="44" t="s">
        <v>432</v>
      </c>
      <c r="C304" s="4" t="s">
        <v>0</v>
      </c>
      <c r="D304" s="53">
        <v>2</v>
      </c>
      <c r="E304" s="2"/>
      <c r="F304" s="3">
        <f t="shared" si="13"/>
        <v>0</v>
      </c>
    </row>
    <row r="305" spans="1:6">
      <c r="A305" s="39"/>
      <c r="B305" s="44" t="s">
        <v>433</v>
      </c>
      <c r="C305" s="4" t="s">
        <v>0</v>
      </c>
      <c r="D305" s="53">
        <v>1</v>
      </c>
      <c r="E305" s="2"/>
      <c r="F305" s="3">
        <f t="shared" si="13"/>
        <v>0</v>
      </c>
    </row>
    <row r="306" spans="1:6">
      <c r="A306" s="39" t="s">
        <v>238</v>
      </c>
      <c r="B306" s="160" t="s">
        <v>239</v>
      </c>
      <c r="C306" s="4"/>
      <c r="D306" s="53"/>
      <c r="E306" s="2"/>
      <c r="F306" s="3"/>
    </row>
    <row r="307" spans="1:6">
      <c r="A307" s="39" t="s">
        <v>240</v>
      </c>
      <c r="B307" s="44" t="s">
        <v>434</v>
      </c>
      <c r="C307" s="4" t="s">
        <v>0</v>
      </c>
      <c r="D307" s="53">
        <v>2</v>
      </c>
      <c r="E307" s="2"/>
      <c r="F307" s="3">
        <f t="shared" si="13"/>
        <v>0</v>
      </c>
    </row>
    <row r="308" spans="1:6">
      <c r="A308" s="39" t="s">
        <v>241</v>
      </c>
      <c r="B308" s="44" t="s">
        <v>435</v>
      </c>
      <c r="C308" s="4" t="s">
        <v>0</v>
      </c>
      <c r="D308" s="53">
        <v>2</v>
      </c>
      <c r="E308" s="2"/>
      <c r="F308" s="3">
        <f t="shared" si="13"/>
        <v>0</v>
      </c>
    </row>
    <row r="309" spans="1:6">
      <c r="A309" s="39" t="s">
        <v>242</v>
      </c>
      <c r="B309" s="44" t="s">
        <v>436</v>
      </c>
      <c r="C309" s="4" t="s">
        <v>0</v>
      </c>
      <c r="D309" s="53">
        <v>12</v>
      </c>
      <c r="E309" s="2"/>
      <c r="F309" s="3">
        <f t="shared" si="13"/>
        <v>0</v>
      </c>
    </row>
    <row r="310" spans="1:6">
      <c r="A310" s="39" t="s">
        <v>243</v>
      </c>
      <c r="B310" s="44" t="s">
        <v>595</v>
      </c>
      <c r="C310" s="4" t="s">
        <v>0</v>
      </c>
      <c r="D310" s="53">
        <v>16</v>
      </c>
      <c r="E310" s="2"/>
      <c r="F310" s="3">
        <f t="shared" si="13"/>
        <v>0</v>
      </c>
    </row>
    <row r="311" spans="1:6">
      <c r="A311" s="39" t="s">
        <v>244</v>
      </c>
      <c r="B311" s="160" t="s">
        <v>245</v>
      </c>
      <c r="C311" s="4"/>
      <c r="D311" s="53"/>
      <c r="E311" s="2"/>
      <c r="F311" s="3"/>
    </row>
    <row r="312" spans="1:6">
      <c r="A312" s="39"/>
      <c r="B312" s="44" t="s">
        <v>437</v>
      </c>
      <c r="C312" s="4" t="s">
        <v>0</v>
      </c>
      <c r="D312" s="53">
        <v>9</v>
      </c>
      <c r="E312" s="2"/>
      <c r="F312" s="3">
        <f t="shared" si="13"/>
        <v>0</v>
      </c>
    </row>
    <row r="313" spans="1:6">
      <c r="A313" s="39"/>
      <c r="B313" s="44" t="s">
        <v>438</v>
      </c>
      <c r="C313" s="4" t="s">
        <v>0</v>
      </c>
      <c r="D313" s="53">
        <v>1</v>
      </c>
      <c r="E313" s="2"/>
      <c r="F313" s="3">
        <f t="shared" si="13"/>
        <v>0</v>
      </c>
    </row>
    <row r="314" spans="1:6">
      <c r="A314" s="39"/>
      <c r="B314" s="44" t="s">
        <v>439</v>
      </c>
      <c r="C314" s="4" t="s">
        <v>0</v>
      </c>
      <c r="D314" s="53">
        <v>1</v>
      </c>
      <c r="E314" s="2"/>
      <c r="F314" s="3">
        <f t="shared" si="13"/>
        <v>0</v>
      </c>
    </row>
    <row r="315" spans="1:6">
      <c r="A315" s="39"/>
      <c r="B315" s="44" t="s">
        <v>440</v>
      </c>
      <c r="C315" s="4" t="s">
        <v>0</v>
      </c>
      <c r="D315" s="53">
        <v>2</v>
      </c>
      <c r="E315" s="2"/>
      <c r="F315" s="3">
        <f t="shared" ref="F315:F328" si="14">D315*E315</f>
        <v>0</v>
      </c>
    </row>
    <row r="316" spans="1:6">
      <c r="A316" s="39" t="s">
        <v>246</v>
      </c>
      <c r="B316" s="160" t="s">
        <v>247</v>
      </c>
      <c r="C316" s="4"/>
      <c r="D316" s="53"/>
      <c r="E316" s="2"/>
      <c r="F316" s="3"/>
    </row>
    <row r="317" spans="1:6">
      <c r="A317" s="39"/>
      <c r="B317" s="44" t="s">
        <v>441</v>
      </c>
      <c r="C317" s="4" t="s">
        <v>0</v>
      </c>
      <c r="D317" s="53">
        <v>2</v>
      </c>
      <c r="E317" s="2"/>
      <c r="F317" s="3">
        <f t="shared" si="14"/>
        <v>0</v>
      </c>
    </row>
    <row r="318" spans="1:6">
      <c r="A318" s="39"/>
      <c r="B318" s="44" t="s">
        <v>442</v>
      </c>
      <c r="C318" s="4" t="s">
        <v>0</v>
      </c>
      <c r="D318" s="53">
        <v>1</v>
      </c>
      <c r="E318" s="2"/>
      <c r="F318" s="3">
        <f t="shared" si="14"/>
        <v>0</v>
      </c>
    </row>
    <row r="319" spans="1:6">
      <c r="A319" s="39"/>
      <c r="B319" s="44" t="s">
        <v>443</v>
      </c>
      <c r="C319" s="4" t="s">
        <v>0</v>
      </c>
      <c r="D319" s="53">
        <v>1</v>
      </c>
      <c r="E319" s="2"/>
      <c r="F319" s="3">
        <f t="shared" si="14"/>
        <v>0</v>
      </c>
    </row>
    <row r="320" spans="1:6">
      <c r="A320" s="39"/>
      <c r="B320" s="44" t="s">
        <v>444</v>
      </c>
      <c r="C320" s="4" t="s">
        <v>0</v>
      </c>
      <c r="D320" s="53">
        <v>3</v>
      </c>
      <c r="E320" s="2"/>
      <c r="F320" s="3">
        <f t="shared" si="14"/>
        <v>0</v>
      </c>
    </row>
    <row r="321" spans="1:6">
      <c r="A321" s="39" t="s">
        <v>248</v>
      </c>
      <c r="B321" s="160" t="s">
        <v>249</v>
      </c>
      <c r="C321" s="4"/>
      <c r="D321" s="53"/>
      <c r="E321" s="2"/>
      <c r="F321" s="3">
        <f t="shared" si="14"/>
        <v>0</v>
      </c>
    </row>
    <row r="322" spans="1:6">
      <c r="A322" s="39"/>
      <c r="B322" s="44" t="s">
        <v>445</v>
      </c>
      <c r="C322" s="4" t="s">
        <v>63</v>
      </c>
      <c r="D322" s="53">
        <v>35</v>
      </c>
      <c r="E322" s="2"/>
      <c r="F322" s="3">
        <f t="shared" si="14"/>
        <v>0</v>
      </c>
    </row>
    <row r="323" spans="1:6">
      <c r="A323" s="39"/>
      <c r="B323" s="44" t="s">
        <v>446</v>
      </c>
      <c r="C323" s="4" t="s">
        <v>63</v>
      </c>
      <c r="D323" s="53">
        <v>15</v>
      </c>
      <c r="E323" s="2"/>
      <c r="F323" s="3">
        <f t="shared" si="14"/>
        <v>0</v>
      </c>
    </row>
    <row r="324" spans="1:6">
      <c r="A324" s="55"/>
      <c r="B324" s="44" t="s">
        <v>447</v>
      </c>
      <c r="C324" s="4" t="s">
        <v>63</v>
      </c>
      <c r="D324" s="53">
        <v>40</v>
      </c>
      <c r="E324" s="2"/>
      <c r="F324" s="3">
        <f t="shared" si="14"/>
        <v>0</v>
      </c>
    </row>
    <row r="325" spans="1:6">
      <c r="A325" s="55"/>
      <c r="B325" s="44" t="s">
        <v>448</v>
      </c>
      <c r="C325" s="4" t="s">
        <v>63</v>
      </c>
      <c r="D325" s="53">
        <v>22</v>
      </c>
      <c r="E325" s="2"/>
      <c r="F325" s="3">
        <f t="shared" si="14"/>
        <v>0</v>
      </c>
    </row>
    <row r="326" spans="1:6">
      <c r="A326" s="55"/>
      <c r="B326" s="44" t="s">
        <v>449</v>
      </c>
      <c r="C326" s="4" t="s">
        <v>63</v>
      </c>
      <c r="D326" s="53">
        <v>20</v>
      </c>
      <c r="E326" s="2"/>
      <c r="F326" s="3">
        <f t="shared" si="14"/>
        <v>0</v>
      </c>
    </row>
    <row r="327" spans="1:6">
      <c r="A327" s="55"/>
      <c r="B327" s="44" t="s">
        <v>450</v>
      </c>
      <c r="C327" s="4" t="s">
        <v>63</v>
      </c>
      <c r="D327" s="53">
        <v>15</v>
      </c>
      <c r="E327" s="2"/>
      <c r="F327" s="3">
        <f t="shared" si="14"/>
        <v>0</v>
      </c>
    </row>
    <row r="328" spans="1:6" ht="15.75" thickBot="1">
      <c r="A328" s="39" t="s">
        <v>250</v>
      </c>
      <c r="B328" s="44" t="s">
        <v>251</v>
      </c>
      <c r="C328" s="4" t="s">
        <v>73</v>
      </c>
      <c r="D328" s="53">
        <v>1</v>
      </c>
      <c r="E328" s="2"/>
      <c r="F328" s="3">
        <f t="shared" si="14"/>
        <v>0</v>
      </c>
    </row>
    <row r="329" spans="1:6" ht="19.5" thickBot="1">
      <c r="A329" s="228"/>
      <c r="B329" s="229"/>
      <c r="C329" s="230"/>
      <c r="D329" s="193" t="s">
        <v>252</v>
      </c>
      <c r="E329" s="231"/>
      <c r="F329" s="222">
        <f>SUM(F249:F328)</f>
        <v>0</v>
      </c>
    </row>
    <row r="330" spans="1:6">
      <c r="A330" s="81"/>
      <c r="B330" s="181" t="s">
        <v>318</v>
      </c>
      <c r="C330" s="4"/>
      <c r="D330" s="127"/>
      <c r="E330" s="128"/>
      <c r="F330" s="129"/>
    </row>
    <row r="331" spans="1:6">
      <c r="A331" s="39" t="s">
        <v>319</v>
      </c>
      <c r="B331" s="44" t="s">
        <v>320</v>
      </c>
      <c r="C331" s="4" t="s">
        <v>60</v>
      </c>
      <c r="D331" s="53">
        <v>300</v>
      </c>
      <c r="E331" s="53"/>
      <c r="F331" s="53">
        <f>D331*E331</f>
        <v>0</v>
      </c>
    </row>
    <row r="332" spans="1:6">
      <c r="A332" s="39" t="s">
        <v>321</v>
      </c>
      <c r="B332" s="44" t="s">
        <v>322</v>
      </c>
      <c r="C332" s="4" t="s">
        <v>60</v>
      </c>
      <c r="D332" s="53">
        <v>1800</v>
      </c>
      <c r="E332" s="53"/>
      <c r="F332" s="53">
        <f t="shared" ref="F332:F335" si="15">D332*E332</f>
        <v>0</v>
      </c>
    </row>
    <row r="333" spans="1:6">
      <c r="A333" s="39" t="s">
        <v>323</v>
      </c>
      <c r="B333" s="44" t="s">
        <v>324</v>
      </c>
      <c r="C333" s="4" t="s">
        <v>60</v>
      </c>
      <c r="D333" s="53">
        <v>80</v>
      </c>
      <c r="E333" s="53"/>
      <c r="F333" s="53">
        <f t="shared" si="15"/>
        <v>0</v>
      </c>
    </row>
    <row r="334" spans="1:6">
      <c r="A334" s="39" t="s">
        <v>325</v>
      </c>
      <c r="B334" s="44" t="s">
        <v>326</v>
      </c>
      <c r="C334" s="4" t="s">
        <v>60</v>
      </c>
      <c r="D334" s="53">
        <v>120</v>
      </c>
      <c r="E334" s="53"/>
      <c r="F334" s="53">
        <f t="shared" si="15"/>
        <v>0</v>
      </c>
    </row>
    <row r="335" spans="1:6" ht="15.75" thickBot="1">
      <c r="A335" s="39" t="s">
        <v>327</v>
      </c>
      <c r="B335" s="44" t="s">
        <v>328</v>
      </c>
      <c r="C335" s="4" t="s">
        <v>60</v>
      </c>
      <c r="D335" s="53">
        <v>1350</v>
      </c>
      <c r="E335" s="53"/>
      <c r="F335" s="53">
        <f t="shared" si="15"/>
        <v>0</v>
      </c>
    </row>
    <row r="336" spans="1:6" ht="16.5" thickBot="1">
      <c r="A336" s="139"/>
      <c r="B336" s="226"/>
      <c r="C336" s="130"/>
      <c r="D336" s="193" t="s">
        <v>343</v>
      </c>
      <c r="E336" s="227"/>
      <c r="F336" s="222">
        <f>SUM(F331:F335)</f>
        <v>0</v>
      </c>
    </row>
    <row r="337" spans="1:6">
      <c r="A337" s="131"/>
      <c r="B337" s="181" t="s">
        <v>549</v>
      </c>
      <c r="C337" s="132"/>
      <c r="D337" s="133"/>
      <c r="E337" s="134"/>
      <c r="F337" s="135"/>
    </row>
    <row r="338" spans="1:6" ht="15.75" thickBot="1">
      <c r="A338" s="39" t="s">
        <v>338</v>
      </c>
      <c r="B338" s="44" t="s">
        <v>451</v>
      </c>
      <c r="C338" s="4" t="s">
        <v>464</v>
      </c>
      <c r="D338" s="53">
        <v>1</v>
      </c>
      <c r="E338" s="53"/>
      <c r="F338" s="53">
        <f>E338*D338</f>
        <v>0</v>
      </c>
    </row>
    <row r="339" spans="1:6" ht="16.5" thickBot="1">
      <c r="A339" s="139"/>
      <c r="B339" s="223"/>
      <c r="C339" s="224"/>
      <c r="D339" s="193" t="s">
        <v>339</v>
      </c>
      <c r="E339" s="221"/>
      <c r="F339" s="222">
        <f>+F338</f>
        <v>0</v>
      </c>
    </row>
    <row r="340" spans="1:6">
      <c r="A340" s="31"/>
      <c r="B340" s="181" t="s">
        <v>59</v>
      </c>
      <c r="C340" s="32" t="str">
        <f>+IF(LEFT(B340,5)=" L’UN","U",IF(LEFT(B340,5)=" L’EN","En",IF(LEFT(B340,12)=" LE METRE CA","m²",IF(LEFT(B340,5)=" LE F","Ft",IF(LEFT(B340,5)=" LE K","Kg",IF(LEFT(B340,12)=" LE METRE CU","m3",IF(LEFT(B340,11)=" LE METRE L","ml"," ")))))))</f>
        <v xml:space="preserve"> </v>
      </c>
      <c r="D340" s="33"/>
      <c r="E340" s="34"/>
      <c r="F340" s="35"/>
    </row>
    <row r="341" spans="1:6">
      <c r="A341" s="39" t="s">
        <v>525</v>
      </c>
      <c r="B341" s="38" t="s">
        <v>452</v>
      </c>
      <c r="C341" s="36" t="s">
        <v>60</v>
      </c>
      <c r="D341" s="15">
        <v>200</v>
      </c>
      <c r="E341" s="2"/>
      <c r="F341" s="37">
        <f>D341*E341</f>
        <v>0</v>
      </c>
    </row>
    <row r="342" spans="1:6">
      <c r="A342" s="39" t="s">
        <v>526</v>
      </c>
      <c r="B342" s="38" t="s">
        <v>453</v>
      </c>
      <c r="C342" s="36" t="s">
        <v>63</v>
      </c>
      <c r="D342" s="15">
        <v>300</v>
      </c>
      <c r="E342" s="2"/>
      <c r="F342" s="37">
        <f t="shared" ref="F342:F353" si="16">D342*E342</f>
        <v>0</v>
      </c>
    </row>
    <row r="343" spans="1:6">
      <c r="A343" s="39" t="s">
        <v>61</v>
      </c>
      <c r="B343" s="38" t="s">
        <v>454</v>
      </c>
      <c r="C343" s="36" t="s">
        <v>63</v>
      </c>
      <c r="D343" s="15">
        <v>105</v>
      </c>
      <c r="E343" s="2"/>
      <c r="F343" s="37">
        <f t="shared" si="16"/>
        <v>0</v>
      </c>
    </row>
    <row r="344" spans="1:6">
      <c r="A344" s="39" t="s">
        <v>62</v>
      </c>
      <c r="B344" s="38" t="s">
        <v>455</v>
      </c>
      <c r="C344" s="36" t="s">
        <v>66</v>
      </c>
      <c r="D344" s="15">
        <v>130</v>
      </c>
      <c r="E344" s="2"/>
      <c r="F344" s="37">
        <f t="shared" si="16"/>
        <v>0</v>
      </c>
    </row>
    <row r="345" spans="1:6">
      <c r="A345" s="39" t="s">
        <v>64</v>
      </c>
      <c r="B345" s="38" t="s">
        <v>456</v>
      </c>
      <c r="C345" s="36" t="s">
        <v>66</v>
      </c>
      <c r="D345" s="15">
        <v>145</v>
      </c>
      <c r="E345" s="2"/>
      <c r="F345" s="37">
        <f t="shared" si="16"/>
        <v>0</v>
      </c>
    </row>
    <row r="346" spans="1:6">
      <c r="A346" s="39" t="s">
        <v>65</v>
      </c>
      <c r="B346" s="38" t="s">
        <v>457</v>
      </c>
      <c r="C346" s="36" t="s">
        <v>68</v>
      </c>
      <c r="D346" s="149">
        <v>450</v>
      </c>
      <c r="E346" s="2"/>
      <c r="F346" s="37">
        <f t="shared" si="16"/>
        <v>0</v>
      </c>
    </row>
    <row r="347" spans="1:6">
      <c r="A347" s="39" t="s">
        <v>67</v>
      </c>
      <c r="B347" s="162" t="s">
        <v>596</v>
      </c>
      <c r="C347" s="36" t="s">
        <v>68</v>
      </c>
      <c r="D347" s="149">
        <v>550</v>
      </c>
      <c r="E347" s="2"/>
      <c r="F347" s="37">
        <f t="shared" si="16"/>
        <v>0</v>
      </c>
    </row>
    <row r="348" spans="1:6">
      <c r="A348" s="39" t="s">
        <v>550</v>
      </c>
      <c r="B348" s="160" t="s">
        <v>458</v>
      </c>
      <c r="C348" s="36"/>
      <c r="D348" s="149"/>
      <c r="E348" s="2"/>
      <c r="F348" s="37"/>
    </row>
    <row r="349" spans="1:6">
      <c r="A349" s="39" t="s">
        <v>527</v>
      </c>
      <c r="B349" s="38" t="s">
        <v>459</v>
      </c>
      <c r="C349" s="36" t="s">
        <v>63</v>
      </c>
      <c r="D349" s="149">
        <v>60</v>
      </c>
      <c r="E349" s="2"/>
      <c r="F349" s="37">
        <f t="shared" si="16"/>
        <v>0</v>
      </c>
    </row>
    <row r="350" spans="1:6">
      <c r="A350" s="39" t="s">
        <v>551</v>
      </c>
      <c r="B350" s="38" t="s">
        <v>460</v>
      </c>
      <c r="C350" s="36" t="s">
        <v>63</v>
      </c>
      <c r="D350" s="149">
        <v>80</v>
      </c>
      <c r="E350" s="2"/>
      <c r="F350" s="37">
        <f t="shared" si="16"/>
        <v>0</v>
      </c>
    </row>
    <row r="351" spans="1:6">
      <c r="A351" s="39" t="s">
        <v>552</v>
      </c>
      <c r="B351" s="38" t="s">
        <v>461</v>
      </c>
      <c r="C351" s="36" t="s">
        <v>0</v>
      </c>
      <c r="D351" s="149">
        <v>4</v>
      </c>
      <c r="E351" s="2"/>
      <c r="F351" s="37">
        <f t="shared" si="16"/>
        <v>0</v>
      </c>
    </row>
    <row r="352" spans="1:6">
      <c r="A352" s="39" t="s">
        <v>553</v>
      </c>
      <c r="B352" s="38" t="s">
        <v>462</v>
      </c>
      <c r="C352" s="36" t="s">
        <v>0</v>
      </c>
      <c r="D352" s="149">
        <v>6</v>
      </c>
      <c r="E352" s="2"/>
      <c r="F352" s="37">
        <f t="shared" si="16"/>
        <v>0</v>
      </c>
    </row>
    <row r="353" spans="1:6" ht="15.75" thickBot="1">
      <c r="A353" s="170" t="s">
        <v>554</v>
      </c>
      <c r="B353" s="38" t="s">
        <v>463</v>
      </c>
      <c r="C353" s="36" t="s">
        <v>63</v>
      </c>
      <c r="D353" s="149">
        <v>6</v>
      </c>
      <c r="E353" s="2"/>
      <c r="F353" s="37">
        <f t="shared" si="16"/>
        <v>0</v>
      </c>
    </row>
    <row r="354" spans="1:6" ht="16.5" thickBot="1">
      <c r="A354" s="24"/>
      <c r="B354" s="225"/>
      <c r="C354" s="220"/>
      <c r="D354" s="193" t="s">
        <v>344</v>
      </c>
      <c r="E354" s="221"/>
      <c r="F354" s="222">
        <f>SUM(F341:F353)</f>
        <v>0</v>
      </c>
    </row>
    <row r="355" spans="1:6" ht="15.75" thickBot="1">
      <c r="B355" s="86"/>
      <c r="C355" s="86"/>
      <c r="D355" s="138"/>
      <c r="E355" s="86"/>
      <c r="F355" s="86"/>
    </row>
    <row r="356" spans="1:6">
      <c r="A356" s="141"/>
      <c r="B356" s="204" t="s">
        <v>39</v>
      </c>
      <c r="C356" s="205"/>
      <c r="D356" s="206"/>
      <c r="E356" s="207"/>
      <c r="F356" s="219">
        <f>F53</f>
        <v>0</v>
      </c>
    </row>
    <row r="357" spans="1:6">
      <c r="A357" s="141"/>
      <c r="B357" s="208" t="s">
        <v>279</v>
      </c>
      <c r="C357" s="209"/>
      <c r="D357" s="210"/>
      <c r="E357" s="211"/>
      <c r="F357" s="249">
        <f>F68</f>
        <v>0</v>
      </c>
    </row>
    <row r="358" spans="1:6">
      <c r="A358" s="142"/>
      <c r="B358" s="208" t="s">
        <v>280</v>
      </c>
      <c r="C358" s="212"/>
      <c r="D358" s="210"/>
      <c r="E358" s="213"/>
      <c r="F358" s="249">
        <f>F81</f>
        <v>0</v>
      </c>
    </row>
    <row r="359" spans="1:6">
      <c r="A359" s="143"/>
      <c r="B359" s="208" t="s">
        <v>281</v>
      </c>
      <c r="C359" s="214"/>
      <c r="D359" s="210"/>
      <c r="E359" s="213"/>
      <c r="F359" s="249">
        <f>F88</f>
        <v>0</v>
      </c>
    </row>
    <row r="360" spans="1:6">
      <c r="A360" s="143"/>
      <c r="B360" s="208" t="s">
        <v>340</v>
      </c>
      <c r="C360" s="214"/>
      <c r="D360" s="210"/>
      <c r="E360" s="213"/>
      <c r="F360" s="249">
        <f>F147</f>
        <v>0</v>
      </c>
    </row>
    <row r="361" spans="1:6">
      <c r="A361" s="143"/>
      <c r="B361" s="208" t="s">
        <v>342</v>
      </c>
      <c r="C361" s="214"/>
      <c r="D361" s="210"/>
      <c r="E361" s="215"/>
      <c r="F361" s="249">
        <f>F247</f>
        <v>0</v>
      </c>
    </row>
    <row r="362" spans="1:6">
      <c r="A362" s="143"/>
      <c r="B362" s="208" t="s">
        <v>252</v>
      </c>
      <c r="C362" s="214"/>
      <c r="D362" s="210"/>
      <c r="E362" s="213"/>
      <c r="F362" s="249">
        <f>F329</f>
        <v>0</v>
      </c>
    </row>
    <row r="363" spans="1:6">
      <c r="A363" s="143"/>
      <c r="B363" s="208" t="s">
        <v>343</v>
      </c>
      <c r="C363" s="214"/>
      <c r="D363" s="210"/>
      <c r="E363" s="213"/>
      <c r="F363" s="249">
        <f>F336</f>
        <v>0</v>
      </c>
    </row>
    <row r="364" spans="1:6">
      <c r="A364" s="143"/>
      <c r="B364" s="208" t="s">
        <v>339</v>
      </c>
      <c r="C364" s="214"/>
      <c r="D364" s="210"/>
      <c r="E364" s="213"/>
      <c r="F364" s="249">
        <f>F339</f>
        <v>0</v>
      </c>
    </row>
    <row r="365" spans="1:6" ht="15.75" thickBot="1">
      <c r="A365" s="143"/>
      <c r="B365" s="216" t="s">
        <v>344</v>
      </c>
      <c r="C365" s="217"/>
      <c r="D365" s="203"/>
      <c r="E365" s="218"/>
      <c r="F365" s="250">
        <f>F354</f>
        <v>0</v>
      </c>
    </row>
    <row r="366" spans="1:6">
      <c r="B366" s="136"/>
      <c r="C366" s="137"/>
      <c r="D366" s="264" t="s">
        <v>345</v>
      </c>
      <c r="E366" s="265"/>
      <c r="F366" s="146">
        <f>SUM(F356:F365)</f>
        <v>0</v>
      </c>
    </row>
    <row r="367" spans="1:6">
      <c r="B367" s="144"/>
      <c r="C367" s="145"/>
      <c r="D367" s="260" t="s">
        <v>346</v>
      </c>
      <c r="E367" s="261"/>
      <c r="F367" s="147">
        <f>+F366*20%</f>
        <v>0</v>
      </c>
    </row>
    <row r="368" spans="1:6" ht="15.75" thickBot="1">
      <c r="B368" s="144"/>
      <c r="C368" s="145"/>
      <c r="D368" s="262" t="s">
        <v>347</v>
      </c>
      <c r="E368" s="263"/>
      <c r="F368" s="148">
        <f>SUM(F366:F367)</f>
        <v>0</v>
      </c>
    </row>
  </sheetData>
  <mergeCells count="10">
    <mergeCell ref="D367:E367"/>
    <mergeCell ref="D368:E368"/>
    <mergeCell ref="D366:E366"/>
    <mergeCell ref="A2:F2"/>
    <mergeCell ref="A3:F3"/>
    <mergeCell ref="A4:A5"/>
    <mergeCell ref="B4:B5"/>
    <mergeCell ref="C4:C5"/>
    <mergeCell ref="D4:D5"/>
    <mergeCell ref="F4:F5"/>
  </mergeCells>
  <pageMargins left="0.11811023622047245" right="0.31496062992125984" top="0.27559055118110237" bottom="0.74803149606299213" header="0.31496062992125984" footer="0.31496062992125984"/>
  <pageSetup paperSize="9" scale="83" fitToHeight="6" orientation="portrait" r:id="rId1"/>
  <rowBreaks count="1" manualBreakCount="1">
    <brk id="367" max="5" man="1"/>
  </rowBreaks>
  <colBreaks count="1" manualBreakCount="1">
    <brk id="5" max="36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BP </vt:lpstr>
      <vt:lpstr>Feuil1</vt:lpstr>
      <vt:lpstr>'BP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Utilisateur Windows</cp:lastModifiedBy>
  <cp:lastPrinted>2020-10-07T11:28:56Z</cp:lastPrinted>
  <dcterms:created xsi:type="dcterms:W3CDTF">2019-11-02T13:37:13Z</dcterms:created>
  <dcterms:modified xsi:type="dcterms:W3CDTF">2020-11-04T15:50:47Z</dcterms:modified>
</cp:coreProperties>
</file>